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22.xml" ContentType="application/vnd.openxmlformats-officedocument.drawing+xml"/>
  <Override PartName="/xl/drawings/drawing28.xml" ContentType="application/vnd.openxmlformats-officedocument.drawing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1.xml" ContentType="application/vnd.openxmlformats-officedocument.drawing+xml"/>
  <Override PartName="/xl/drawings/drawing23.xml" ContentType="application/vnd.openxmlformats-officedocument.drawing+xml"/>
  <Override PartName="/xl/drawings/drawing20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drawings/drawing11.xml" ContentType="application/vnd.openxmlformats-officedocument.drawing+xml"/>
  <Override PartName="/xl/theme/theme1.xml" ContentType="application/vnd.openxmlformats-officedocument.theme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heets/sheet2.xml" ContentType="application/vnd.openxmlformats-officedocument.spreadsheetml.chart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45" windowWidth="19410" windowHeight="10950" firstSheet="6" activeTab="25"/>
  </bookViews>
  <sheets>
    <sheet name="COVER" sheetId="24" r:id="rId1"/>
    <sheet name="التقديم" sheetId="23" r:id="rId2"/>
    <sheet name="205" sheetId="56" r:id="rId3"/>
    <sheet name="206" sheetId="7" r:id="rId4"/>
    <sheet name="GR.45" sheetId="57" r:id="rId5"/>
    <sheet name="207" sheetId="8" r:id="rId6"/>
    <sheet name="GR.46" sheetId="58" r:id="rId7"/>
    <sheet name="208" sheetId="39" r:id="rId8"/>
    <sheet name="209" sheetId="101" r:id="rId9"/>
    <sheet name="210" sheetId="102" r:id="rId10"/>
    <sheet name="211" sheetId="103" r:id="rId11"/>
    <sheet name="212" sheetId="75" r:id="rId12"/>
    <sheet name="213" sheetId="27" r:id="rId13"/>
    <sheet name="214" sheetId="76" r:id="rId14"/>
    <sheet name="215" sheetId="81" r:id="rId15"/>
    <sheet name="216" sheetId="29" r:id="rId16"/>
    <sheet name="217" sheetId="86" r:id="rId17"/>
    <sheet name="218" sheetId="71" r:id="rId18"/>
    <sheet name="219" sheetId="64" r:id="rId19"/>
    <sheet name="220" sheetId="72" r:id="rId20"/>
    <sheet name="221" sheetId="73" r:id="rId21"/>
    <sheet name="222" sheetId="74" r:id="rId22"/>
    <sheet name="223" sheetId="92" r:id="rId23"/>
    <sheet name="224" sheetId="98" r:id="rId24"/>
    <sheet name="225" sheetId="95" r:id="rId25"/>
    <sheet name="226" sheetId="96" r:id="rId26"/>
  </sheets>
  <definedNames>
    <definedName name="_xlnm.Print_Area" localSheetId="2">'205'!$A$1:$F$15</definedName>
    <definedName name="_xlnm.Print_Area" localSheetId="3">'206'!$A$1:$K$14</definedName>
    <definedName name="_xlnm.Print_Area" localSheetId="5">'207'!$A$1:$S$26</definedName>
    <definedName name="_xlnm.Print_Area" localSheetId="7">'208'!$A$1:$S$26</definedName>
    <definedName name="_xlnm.Print_Area" localSheetId="8">'209'!$A$1:$K$14</definedName>
    <definedName name="_xlnm.Print_Area" localSheetId="9">'210'!$A$1:$K$13</definedName>
    <definedName name="_xlnm.Print_Area" localSheetId="10">'211'!$A$1:$K$12</definedName>
    <definedName name="_xlnm.Print_Area" localSheetId="11">'212'!$A$1:$Q$16</definedName>
    <definedName name="_xlnm.Print_Area" localSheetId="12">'213'!$A$1:$G$21</definedName>
    <definedName name="_xlnm.Print_Area" localSheetId="13">'214'!$A$1:$Q$24</definedName>
    <definedName name="_xlnm.Print_Area" localSheetId="14">'215'!$A$1:$N$14</definedName>
    <definedName name="_xlnm.Print_Area" localSheetId="15">'216'!$A$1:$H$12</definedName>
    <definedName name="_xlnm.Print_Area" localSheetId="16">'217'!$A$1:$K$15</definedName>
    <definedName name="_xlnm.Print_Area" localSheetId="17">'218'!$A$1:$G$13</definedName>
    <definedName name="_xlnm.Print_Area" localSheetId="18">'219'!$A$1:$G$11</definedName>
    <definedName name="_xlnm.Print_Area" localSheetId="19">'220'!$A$1:$G$13</definedName>
    <definedName name="_xlnm.Print_Area" localSheetId="20">'221'!$A$1:$G$17</definedName>
    <definedName name="_xlnm.Print_Area" localSheetId="21">'222'!$A$1:$G$18</definedName>
    <definedName name="_xlnm.Print_Area" localSheetId="22">'223'!$A$1:$T$27</definedName>
    <definedName name="_xlnm.Print_Area" localSheetId="23">'224'!$A$1:$P$21</definedName>
    <definedName name="_xlnm.Print_Area" localSheetId="24">'225'!$A$1:$T$20</definedName>
    <definedName name="_xlnm.Print_Area" localSheetId="25">'226'!$A$1:$K$21</definedName>
    <definedName name="_xlnm.Print_Area" localSheetId="0">COVER!$A$1:$A$8</definedName>
    <definedName name="_xlnm.Print_Area" localSheetId="1">التقديم!$A$1:$C$13</definedName>
  </definedNames>
  <calcPr calcId="145621"/>
</workbook>
</file>

<file path=xl/calcChain.xml><?xml version="1.0" encoding="utf-8"?>
<calcChain xmlns="http://schemas.openxmlformats.org/spreadsheetml/2006/main">
  <c r="D10" i="86" l="1"/>
  <c r="I14" i="86"/>
  <c r="H14" i="86"/>
  <c r="G14" i="86"/>
  <c r="D14" i="86"/>
  <c r="J14" i="86" s="1"/>
  <c r="I13" i="86"/>
  <c r="H13" i="86"/>
  <c r="G13" i="86"/>
  <c r="D13" i="86"/>
  <c r="J13" i="86" s="1"/>
  <c r="I12" i="86"/>
  <c r="H12" i="86"/>
  <c r="G12" i="86"/>
  <c r="J12" i="86" s="1"/>
  <c r="D12" i="86"/>
  <c r="I11" i="86"/>
  <c r="H11" i="86"/>
  <c r="G11" i="86"/>
  <c r="D11" i="86"/>
  <c r="J11" i="86" s="1"/>
  <c r="J10" i="86"/>
  <c r="I10" i="86"/>
  <c r="H10" i="86"/>
  <c r="G10" i="86"/>
  <c r="J15" i="86" l="1"/>
  <c r="E8" i="74"/>
  <c r="S20" i="95"/>
  <c r="B20" i="95"/>
  <c r="E8" i="56" l="1"/>
  <c r="E9" i="56"/>
  <c r="B16" i="75"/>
  <c r="B12" i="103"/>
  <c r="F12" i="103"/>
  <c r="E12" i="103"/>
  <c r="C12" i="103"/>
  <c r="I11" i="103"/>
  <c r="H11" i="103"/>
  <c r="G11" i="103"/>
  <c r="D11" i="103"/>
  <c r="I10" i="103"/>
  <c r="H10" i="103"/>
  <c r="G10" i="103"/>
  <c r="D10" i="103"/>
  <c r="F13" i="102"/>
  <c r="E13" i="102"/>
  <c r="C13" i="102"/>
  <c r="B13" i="102"/>
  <c r="I12" i="102"/>
  <c r="H12" i="102"/>
  <c r="G12" i="102"/>
  <c r="D12" i="102"/>
  <c r="I11" i="102"/>
  <c r="H11" i="102"/>
  <c r="G11" i="102"/>
  <c r="D11" i="102"/>
  <c r="I10" i="102"/>
  <c r="H10" i="102"/>
  <c r="G10" i="102"/>
  <c r="D10" i="102"/>
  <c r="D13" i="101"/>
  <c r="G13" i="101"/>
  <c r="J13" i="101"/>
  <c r="I10" i="101"/>
  <c r="I14" i="101" s="1"/>
  <c r="H10" i="101"/>
  <c r="D11" i="101"/>
  <c r="D10" i="101"/>
  <c r="D14" i="7"/>
  <c r="C14" i="101"/>
  <c r="E14" i="101"/>
  <c r="F14" i="101"/>
  <c r="B14" i="101"/>
  <c r="I13" i="101"/>
  <c r="H13" i="101"/>
  <c r="I12" i="101"/>
  <c r="H12" i="101"/>
  <c r="G12" i="101"/>
  <c r="D12" i="101"/>
  <c r="I11" i="101"/>
  <c r="H11" i="101"/>
  <c r="G11" i="101"/>
  <c r="G10" i="101"/>
  <c r="L24" i="39"/>
  <c r="D31" i="8"/>
  <c r="D28" i="8"/>
  <c r="A17" i="7"/>
  <c r="A18" i="7"/>
  <c r="A19" i="7"/>
  <c r="A20" i="7"/>
  <c r="A16" i="7"/>
  <c r="J10" i="102" l="1"/>
  <c r="H14" i="101"/>
  <c r="J12" i="101"/>
  <c r="J11" i="103"/>
  <c r="G12" i="103"/>
  <c r="H12" i="103"/>
  <c r="I12" i="103"/>
  <c r="D12" i="103"/>
  <c r="J10" i="103"/>
  <c r="G14" i="101"/>
  <c r="D14" i="101"/>
  <c r="J10" i="101"/>
  <c r="J12" i="102"/>
  <c r="G13" i="102"/>
  <c r="H13" i="102"/>
  <c r="I13" i="102"/>
  <c r="D13" i="102"/>
  <c r="J11" i="102"/>
  <c r="J13" i="102" s="1"/>
  <c r="J11" i="101"/>
  <c r="J14" i="101" s="1"/>
  <c r="M11" i="95"/>
  <c r="P11" i="95"/>
  <c r="Q11" i="95"/>
  <c r="R11" i="95"/>
  <c r="M12" i="95"/>
  <c r="P12" i="95"/>
  <c r="Q12" i="95"/>
  <c r="R12" i="95"/>
  <c r="M13" i="95"/>
  <c r="P13" i="95"/>
  <c r="Q13" i="95"/>
  <c r="R13" i="95"/>
  <c r="M14" i="95"/>
  <c r="P14" i="95"/>
  <c r="Q14" i="95"/>
  <c r="S14" i="95" s="1"/>
  <c r="R14" i="95"/>
  <c r="M15" i="95"/>
  <c r="P15" i="95"/>
  <c r="Q15" i="95"/>
  <c r="R15" i="95"/>
  <c r="M16" i="95"/>
  <c r="P16" i="95"/>
  <c r="Q16" i="95"/>
  <c r="R16" i="95"/>
  <c r="M17" i="95"/>
  <c r="P17" i="95"/>
  <c r="Q17" i="95"/>
  <c r="R17" i="95"/>
  <c r="M18" i="95"/>
  <c r="P18" i="95"/>
  <c r="Q18" i="95"/>
  <c r="R18" i="95"/>
  <c r="M19" i="95"/>
  <c r="P19" i="95"/>
  <c r="Q19" i="95"/>
  <c r="R19" i="95"/>
  <c r="K20" i="95"/>
  <c r="L20" i="95"/>
  <c r="N20" i="95"/>
  <c r="O20" i="95"/>
  <c r="N21" i="98"/>
  <c r="N20" i="98"/>
  <c r="N19" i="98"/>
  <c r="M21" i="98"/>
  <c r="M20" i="98"/>
  <c r="M19" i="98"/>
  <c r="L21" i="98"/>
  <c r="L20" i="98"/>
  <c r="L19" i="98"/>
  <c r="E19" i="98"/>
  <c r="H19" i="98"/>
  <c r="K19" i="98"/>
  <c r="E20" i="98"/>
  <c r="H20" i="98"/>
  <c r="K20" i="98"/>
  <c r="C21" i="98"/>
  <c r="D21" i="98"/>
  <c r="F21" i="98"/>
  <c r="G21" i="98"/>
  <c r="I21" i="98"/>
  <c r="J21" i="98"/>
  <c r="S11" i="95" l="1"/>
  <c r="S13" i="95"/>
  <c r="J12" i="103"/>
  <c r="S15" i="95"/>
  <c r="R20" i="95"/>
  <c r="P20" i="95"/>
  <c r="S12" i="95"/>
  <c r="S16" i="95"/>
  <c r="S19" i="95"/>
  <c r="S18" i="95"/>
  <c r="S17" i="95"/>
  <c r="M20" i="95"/>
  <c r="Q20" i="95"/>
  <c r="K21" i="98"/>
  <c r="H21" i="98"/>
  <c r="E21" i="98"/>
  <c r="R12" i="92"/>
  <c r="R13" i="92"/>
  <c r="R14" i="92"/>
  <c r="R15" i="92"/>
  <c r="R16" i="92"/>
  <c r="R17" i="92"/>
  <c r="R18" i="92"/>
  <c r="R19" i="92"/>
  <c r="R20" i="92"/>
  <c r="R21" i="92"/>
  <c r="R22" i="92"/>
  <c r="R11" i="92"/>
  <c r="P11" i="92"/>
  <c r="M11" i="92"/>
  <c r="K23" i="92"/>
  <c r="L23" i="92"/>
  <c r="N23" i="92"/>
  <c r="O23" i="92"/>
  <c r="Q22" i="92"/>
  <c r="Q21" i="92"/>
  <c r="Q20" i="92"/>
  <c r="Q19" i="92"/>
  <c r="Q18" i="92"/>
  <c r="Q17" i="92"/>
  <c r="Q16" i="92"/>
  <c r="Q15" i="92"/>
  <c r="Q14" i="92"/>
  <c r="Q13" i="92"/>
  <c r="Q12" i="92"/>
  <c r="Q11" i="92"/>
  <c r="Q23" i="92" l="1"/>
  <c r="R23" i="92" l="1"/>
  <c r="S12" i="92"/>
  <c r="S13" i="92"/>
  <c r="S14" i="92"/>
  <c r="S15" i="92"/>
  <c r="S16" i="92"/>
  <c r="S17" i="92"/>
  <c r="S18" i="92"/>
  <c r="S19" i="92"/>
  <c r="S20" i="92"/>
  <c r="S21" i="92"/>
  <c r="S22" i="92"/>
  <c r="S11" i="92"/>
  <c r="P12" i="92"/>
  <c r="P13" i="92"/>
  <c r="P14" i="92"/>
  <c r="P15" i="92"/>
  <c r="P16" i="92"/>
  <c r="P17" i="92"/>
  <c r="P18" i="92"/>
  <c r="P19" i="92"/>
  <c r="P20" i="92"/>
  <c r="P21" i="92"/>
  <c r="P22" i="92"/>
  <c r="M12" i="92"/>
  <c r="M13" i="92"/>
  <c r="M14" i="92"/>
  <c r="M15" i="92"/>
  <c r="M16" i="92"/>
  <c r="M17" i="92"/>
  <c r="M18" i="92"/>
  <c r="M19" i="92"/>
  <c r="M20" i="92"/>
  <c r="M21" i="92"/>
  <c r="M22" i="92"/>
  <c r="P23" i="92" l="1"/>
  <c r="M23" i="92"/>
  <c r="S23" i="92"/>
  <c r="G12" i="29"/>
  <c r="D14" i="81"/>
  <c r="G14" i="81"/>
  <c r="J14" i="81"/>
  <c r="K14" i="81"/>
  <c r="M14" i="81" s="1"/>
  <c r="L14" i="81"/>
  <c r="P9" i="76"/>
  <c r="P10" i="76"/>
  <c r="P11" i="76"/>
  <c r="P12" i="76"/>
  <c r="P13" i="76"/>
  <c r="P14" i="76"/>
  <c r="P15" i="76"/>
  <c r="P16" i="76"/>
  <c r="P17" i="76"/>
  <c r="P18" i="76"/>
  <c r="P19" i="76"/>
  <c r="P20" i="76"/>
  <c r="P21" i="76"/>
  <c r="N22" i="76"/>
  <c r="O22" i="76"/>
  <c r="F20" i="27"/>
  <c r="P22" i="76" l="1"/>
  <c r="E22" i="39" l="1"/>
  <c r="H22" i="39"/>
  <c r="K22" i="39"/>
  <c r="K24" i="39" s="1"/>
  <c r="N22" i="39"/>
  <c r="N24" i="39" s="1"/>
  <c r="O22" i="39"/>
  <c r="P22" i="39"/>
  <c r="E23" i="39"/>
  <c r="H23" i="39"/>
  <c r="K23" i="39"/>
  <c r="N23" i="39"/>
  <c r="O23" i="39"/>
  <c r="P23" i="39"/>
  <c r="C24" i="39"/>
  <c r="D24" i="39"/>
  <c r="F24" i="39"/>
  <c r="G24" i="39"/>
  <c r="I24" i="39"/>
  <c r="J24" i="39"/>
  <c r="M24" i="39"/>
  <c r="E22" i="8"/>
  <c r="H22" i="8"/>
  <c r="K22" i="8"/>
  <c r="N22" i="8"/>
  <c r="O22" i="8"/>
  <c r="P22" i="8"/>
  <c r="E23" i="8"/>
  <c r="H23" i="8"/>
  <c r="K23" i="8"/>
  <c r="N23" i="8"/>
  <c r="O23" i="8"/>
  <c r="P23" i="8"/>
  <c r="C24" i="8"/>
  <c r="D24" i="8"/>
  <c r="F24" i="8"/>
  <c r="G24" i="8"/>
  <c r="I24" i="8"/>
  <c r="J24" i="8"/>
  <c r="L24" i="8"/>
  <c r="M24" i="8"/>
  <c r="E24" i="39" l="1"/>
  <c r="H24" i="39"/>
  <c r="Q22" i="39"/>
  <c r="O24" i="39"/>
  <c r="E24" i="8"/>
  <c r="E32" i="8" s="1"/>
  <c r="H24" i="8"/>
  <c r="F32" i="8" s="1"/>
  <c r="N24" i="8"/>
  <c r="H32" i="8" s="1"/>
  <c r="P24" i="39"/>
  <c r="Q23" i="39"/>
  <c r="Q23" i="8"/>
  <c r="K24" i="8"/>
  <c r="G32" i="8" s="1"/>
  <c r="Q22" i="8"/>
  <c r="P24" i="8"/>
  <c r="O24" i="8"/>
  <c r="Q24" i="39" l="1"/>
  <c r="I32" i="8"/>
  <c r="Q24" i="8"/>
  <c r="B20" i="7"/>
  <c r="G14" i="7"/>
  <c r="C20" i="7" s="1"/>
  <c r="H14" i="7"/>
  <c r="I14" i="7"/>
  <c r="J14" i="7" l="1"/>
  <c r="E12" i="56"/>
  <c r="D13" i="81" l="1"/>
  <c r="H15" i="86" l="1"/>
  <c r="B15" i="86"/>
  <c r="D10" i="7"/>
  <c r="B16" i="7" s="1"/>
  <c r="G10" i="7"/>
  <c r="C16" i="7" s="1"/>
  <c r="H10" i="7"/>
  <c r="I10" i="7"/>
  <c r="D11" i="7"/>
  <c r="B17" i="7" s="1"/>
  <c r="G11" i="7"/>
  <c r="C17" i="7" s="1"/>
  <c r="H11" i="7"/>
  <c r="I11" i="7"/>
  <c r="D12" i="7"/>
  <c r="B18" i="7" s="1"/>
  <c r="G12" i="7"/>
  <c r="C18" i="7" s="1"/>
  <c r="H12" i="7"/>
  <c r="I12" i="7"/>
  <c r="J10" i="7" l="1"/>
  <c r="J11" i="7"/>
  <c r="J12" i="7"/>
  <c r="L14" i="75"/>
  <c r="L11" i="98" l="1"/>
  <c r="M11" i="98"/>
  <c r="L13" i="98"/>
  <c r="M13" i="98"/>
  <c r="L14" i="98"/>
  <c r="M14" i="98"/>
  <c r="L16" i="98"/>
  <c r="M16" i="98"/>
  <c r="L17" i="98"/>
  <c r="M17" i="98"/>
  <c r="M10" i="98"/>
  <c r="L10" i="98"/>
  <c r="J18" i="98"/>
  <c r="I18" i="98"/>
  <c r="K17" i="98"/>
  <c r="K16" i="98"/>
  <c r="J15" i="98"/>
  <c r="I15" i="98"/>
  <c r="K14" i="98"/>
  <c r="K13" i="98"/>
  <c r="K15" i="98" s="1"/>
  <c r="J12" i="98"/>
  <c r="I12" i="98"/>
  <c r="K11" i="98"/>
  <c r="K12" i="98" s="1"/>
  <c r="K10" i="98"/>
  <c r="G18" i="98"/>
  <c r="F18" i="98"/>
  <c r="H17" i="98"/>
  <c r="H16" i="98"/>
  <c r="G15" i="98"/>
  <c r="H15" i="98"/>
  <c r="F15" i="98"/>
  <c r="H14" i="98"/>
  <c r="H13" i="98"/>
  <c r="G12" i="98"/>
  <c r="F12" i="98"/>
  <c r="H11" i="98"/>
  <c r="H10" i="98"/>
  <c r="H12" i="98" s="1"/>
  <c r="D18" i="98"/>
  <c r="M18" i="98" s="1"/>
  <c r="C18" i="98"/>
  <c r="E17" i="98"/>
  <c r="E16" i="98"/>
  <c r="D15" i="98"/>
  <c r="C15" i="98"/>
  <c r="E14" i="98"/>
  <c r="N14" i="98" s="1"/>
  <c r="E13" i="98"/>
  <c r="N13" i="98" s="1"/>
  <c r="D12" i="98"/>
  <c r="M12" i="98" s="1"/>
  <c r="C12" i="98"/>
  <c r="E11" i="98"/>
  <c r="E10" i="98"/>
  <c r="E12" i="98" s="1"/>
  <c r="L15" i="98" l="1"/>
  <c r="E18" i="98"/>
  <c r="N17" i="98"/>
  <c r="M15" i="98"/>
  <c r="N11" i="98"/>
  <c r="L12" i="98"/>
  <c r="L18" i="98"/>
  <c r="K18" i="98"/>
  <c r="N12" i="98"/>
  <c r="E15" i="98"/>
  <c r="N15" i="98" s="1"/>
  <c r="H18" i="98"/>
  <c r="N10" i="98"/>
  <c r="N16" i="98"/>
  <c r="G10" i="29"/>
  <c r="G11" i="29"/>
  <c r="E20" i="27"/>
  <c r="N18" i="98" l="1"/>
  <c r="F20" i="96"/>
  <c r="B20" i="96"/>
  <c r="G18" i="96"/>
  <c r="D15" i="96"/>
  <c r="H13" i="96"/>
  <c r="I16" i="96"/>
  <c r="D10" i="96"/>
  <c r="D11" i="96"/>
  <c r="D12" i="96"/>
  <c r="D13" i="96"/>
  <c r="D14" i="96"/>
  <c r="D17" i="96"/>
  <c r="D18" i="96"/>
  <c r="D19" i="96"/>
  <c r="H15" i="96"/>
  <c r="I15" i="96"/>
  <c r="G15" i="96"/>
  <c r="J15" i="96" l="1"/>
  <c r="D20" i="96"/>
  <c r="D11" i="95"/>
  <c r="G11" i="95"/>
  <c r="H11" i="95"/>
  <c r="I11" i="95"/>
  <c r="D12" i="95"/>
  <c r="G12" i="95"/>
  <c r="H12" i="95"/>
  <c r="I12" i="95"/>
  <c r="D13" i="95"/>
  <c r="G13" i="95"/>
  <c r="H13" i="95"/>
  <c r="I13" i="95"/>
  <c r="D14" i="95"/>
  <c r="G14" i="95"/>
  <c r="H14" i="95"/>
  <c r="I14" i="95"/>
  <c r="D15" i="95"/>
  <c r="G15" i="95"/>
  <c r="H15" i="95"/>
  <c r="I15" i="95"/>
  <c r="D16" i="95"/>
  <c r="G16" i="95"/>
  <c r="H16" i="95"/>
  <c r="I16" i="95"/>
  <c r="D17" i="95"/>
  <c r="G17" i="95"/>
  <c r="H17" i="95"/>
  <c r="I17" i="95"/>
  <c r="D18" i="95"/>
  <c r="G18" i="95"/>
  <c r="H18" i="95"/>
  <c r="I18" i="95"/>
  <c r="D19" i="95"/>
  <c r="G19" i="95"/>
  <c r="H19" i="95"/>
  <c r="I19" i="95"/>
  <c r="C20" i="95"/>
  <c r="E20" i="95"/>
  <c r="F20" i="95"/>
  <c r="I12" i="92"/>
  <c r="I13" i="92"/>
  <c r="I14" i="92"/>
  <c r="I15" i="92"/>
  <c r="I16" i="92"/>
  <c r="I17" i="92"/>
  <c r="I18" i="92"/>
  <c r="I19" i="92"/>
  <c r="I20" i="92"/>
  <c r="I21" i="92"/>
  <c r="I22" i="92"/>
  <c r="H12" i="92"/>
  <c r="H13" i="92"/>
  <c r="H14" i="92"/>
  <c r="H15" i="92"/>
  <c r="H16" i="92"/>
  <c r="H17" i="92"/>
  <c r="H18" i="92"/>
  <c r="H19" i="92"/>
  <c r="H20" i="92"/>
  <c r="H21" i="92"/>
  <c r="H22" i="92"/>
  <c r="I11" i="92"/>
  <c r="H11" i="92"/>
  <c r="B23" i="92"/>
  <c r="C23" i="92"/>
  <c r="E23" i="92"/>
  <c r="F23" i="92"/>
  <c r="G12" i="92"/>
  <c r="G13" i="92"/>
  <c r="G14" i="92"/>
  <c r="G15" i="92"/>
  <c r="G16" i="92"/>
  <c r="G17" i="92"/>
  <c r="G18" i="92"/>
  <c r="G19" i="92"/>
  <c r="G20" i="92"/>
  <c r="G21" i="92"/>
  <c r="G22" i="92"/>
  <c r="G11" i="92"/>
  <c r="D12" i="92"/>
  <c r="D13" i="92"/>
  <c r="D14" i="92"/>
  <c r="D15" i="92"/>
  <c r="D16" i="92"/>
  <c r="D17" i="92"/>
  <c r="D18" i="92"/>
  <c r="D19" i="92"/>
  <c r="D20" i="92"/>
  <c r="D21" i="92"/>
  <c r="D22" i="92"/>
  <c r="D11" i="92"/>
  <c r="G13" i="81"/>
  <c r="J13" i="81"/>
  <c r="K13" i="81"/>
  <c r="L13" i="81"/>
  <c r="L22" i="76"/>
  <c r="K22" i="76"/>
  <c r="M21" i="76"/>
  <c r="I22" i="76"/>
  <c r="J21" i="76"/>
  <c r="H22" i="76"/>
  <c r="G21" i="76"/>
  <c r="F22" i="76"/>
  <c r="C22" i="76"/>
  <c r="D21" i="76"/>
  <c r="M10" i="76"/>
  <c r="M11" i="76"/>
  <c r="M12" i="76"/>
  <c r="M13" i="76"/>
  <c r="M14" i="76"/>
  <c r="M15" i="76"/>
  <c r="M16" i="76"/>
  <c r="M17" i="76"/>
  <c r="M18" i="76"/>
  <c r="M19" i="76"/>
  <c r="M20" i="76"/>
  <c r="M9" i="76"/>
  <c r="D21" i="8"/>
  <c r="F21" i="8"/>
  <c r="G21" i="8"/>
  <c r="I21" i="8"/>
  <c r="J21" i="8"/>
  <c r="L21" i="8"/>
  <c r="M21" i="8"/>
  <c r="C21" i="8"/>
  <c r="C21" i="39"/>
  <c r="D21" i="39"/>
  <c r="F21" i="39"/>
  <c r="G21" i="39"/>
  <c r="E19" i="39"/>
  <c r="H19" i="39"/>
  <c r="K19" i="39"/>
  <c r="N19" i="39"/>
  <c r="O19" i="39"/>
  <c r="P19" i="39"/>
  <c r="E20" i="39"/>
  <c r="H20" i="39"/>
  <c r="K20" i="39"/>
  <c r="N20" i="39"/>
  <c r="O20" i="39"/>
  <c r="P20" i="39"/>
  <c r="I21" i="39"/>
  <c r="J21" i="39"/>
  <c r="L21" i="39"/>
  <c r="M21" i="39"/>
  <c r="E19" i="8"/>
  <c r="H19" i="8"/>
  <c r="K19" i="8"/>
  <c r="N19" i="8"/>
  <c r="O19" i="8"/>
  <c r="P19" i="8"/>
  <c r="E20" i="8"/>
  <c r="H20" i="8"/>
  <c r="K20" i="8"/>
  <c r="N20" i="8"/>
  <c r="O20" i="8"/>
  <c r="P20" i="8"/>
  <c r="E27" i="8"/>
  <c r="F27" i="8"/>
  <c r="G27" i="8"/>
  <c r="I13" i="7"/>
  <c r="H13" i="7"/>
  <c r="G13" i="7"/>
  <c r="C19" i="7" s="1"/>
  <c r="D13" i="7"/>
  <c r="B19" i="7" s="1"/>
  <c r="E11" i="56"/>
  <c r="H21" i="8" l="1"/>
  <c r="F31" i="8" s="1"/>
  <c r="N21" i="8"/>
  <c r="H31" i="8" s="1"/>
  <c r="J13" i="7"/>
  <c r="O21" i="8"/>
  <c r="P21" i="8"/>
  <c r="D20" i="95"/>
  <c r="J11" i="92"/>
  <c r="J18" i="92"/>
  <c r="K21" i="8"/>
  <c r="G31" i="8" s="1"/>
  <c r="E21" i="8"/>
  <c r="E31" i="8" s="1"/>
  <c r="I31" i="8" s="1"/>
  <c r="N21" i="39"/>
  <c r="J17" i="95"/>
  <c r="J16" i="95"/>
  <c r="J14" i="95"/>
  <c r="J18" i="95"/>
  <c r="H20" i="95"/>
  <c r="J11" i="95"/>
  <c r="G20" i="95"/>
  <c r="J13" i="95"/>
  <c r="J12" i="95"/>
  <c r="J19" i="95"/>
  <c r="J15" i="95"/>
  <c r="I20" i="95"/>
  <c r="J20" i="92"/>
  <c r="J19" i="92"/>
  <c r="J16" i="92"/>
  <c r="J14" i="92"/>
  <c r="J13" i="92"/>
  <c r="J22" i="92"/>
  <c r="J21" i="92"/>
  <c r="J17" i="92"/>
  <c r="G23" i="92"/>
  <c r="J15" i="92"/>
  <c r="D23" i="92"/>
  <c r="J12" i="92"/>
  <c r="H23" i="92"/>
  <c r="I23" i="92"/>
  <c r="M13" i="81"/>
  <c r="M22" i="76"/>
  <c r="K21" i="39"/>
  <c r="E21" i="39"/>
  <c r="Q20" i="39"/>
  <c r="H21" i="39"/>
  <c r="Q19" i="39"/>
  <c r="P21" i="39"/>
  <c r="O21" i="39"/>
  <c r="Q20" i="8"/>
  <c r="Q19" i="8"/>
  <c r="Q21" i="8" l="1"/>
  <c r="Q21" i="39"/>
  <c r="J20" i="95"/>
  <c r="J23" i="92"/>
  <c r="I19" i="96"/>
  <c r="H19" i="96"/>
  <c r="G19" i="96"/>
  <c r="I18" i="96"/>
  <c r="H18" i="96"/>
  <c r="I17" i="96"/>
  <c r="H17" i="96"/>
  <c r="G17" i="96"/>
  <c r="H16" i="96"/>
  <c r="G16" i="96"/>
  <c r="I14" i="96"/>
  <c r="H14" i="96"/>
  <c r="G14" i="96"/>
  <c r="I13" i="96"/>
  <c r="J13" i="96" s="1"/>
  <c r="G13" i="96"/>
  <c r="I12" i="96"/>
  <c r="H12" i="96"/>
  <c r="G12" i="96"/>
  <c r="I11" i="96"/>
  <c r="H11" i="96"/>
  <c r="G11" i="96"/>
  <c r="I10" i="96"/>
  <c r="H10" i="96"/>
  <c r="G10" i="96"/>
  <c r="E20" i="96"/>
  <c r="C20" i="96"/>
  <c r="D30" i="8"/>
  <c r="D29" i="8"/>
  <c r="J14" i="96" l="1"/>
  <c r="H20" i="96"/>
  <c r="I20" i="96"/>
  <c r="J18" i="96"/>
  <c r="J10" i="96"/>
  <c r="J19" i="96"/>
  <c r="J11" i="96"/>
  <c r="J12" i="96"/>
  <c r="J16" i="96"/>
  <c r="G20" i="96"/>
  <c r="J17" i="96"/>
  <c r="J20" i="96" l="1"/>
  <c r="D20" i="27" l="1"/>
  <c r="J10" i="76"/>
  <c r="J11" i="76"/>
  <c r="J12" i="76"/>
  <c r="J13" i="76"/>
  <c r="J14" i="76"/>
  <c r="J15" i="76"/>
  <c r="J16" i="76"/>
  <c r="J17" i="76"/>
  <c r="J18" i="76"/>
  <c r="J19" i="76"/>
  <c r="J20" i="76"/>
  <c r="J9" i="76"/>
  <c r="L12" i="81"/>
  <c r="K12" i="81"/>
  <c r="J12" i="81"/>
  <c r="G12" i="81"/>
  <c r="D12" i="81"/>
  <c r="J22" i="76" l="1"/>
  <c r="M12" i="81"/>
  <c r="I18" i="39" l="1"/>
  <c r="E16" i="39"/>
  <c r="H16" i="39"/>
  <c r="K16" i="39"/>
  <c r="N16" i="39"/>
  <c r="O16" i="39"/>
  <c r="P16" i="39"/>
  <c r="E17" i="39"/>
  <c r="H17" i="39"/>
  <c r="K17" i="39"/>
  <c r="N17" i="39"/>
  <c r="O17" i="39"/>
  <c r="P17" i="39"/>
  <c r="C18" i="39"/>
  <c r="D18" i="39"/>
  <c r="F18" i="39"/>
  <c r="G18" i="39"/>
  <c r="J18" i="39"/>
  <c r="L18" i="39"/>
  <c r="M18" i="39"/>
  <c r="E16" i="8"/>
  <c r="H16" i="8"/>
  <c r="K16" i="8"/>
  <c r="N16" i="8"/>
  <c r="O16" i="8"/>
  <c r="P16" i="8"/>
  <c r="E17" i="8"/>
  <c r="H17" i="8"/>
  <c r="K17" i="8"/>
  <c r="N17" i="8"/>
  <c r="O17" i="8"/>
  <c r="P17" i="8"/>
  <c r="C18" i="8"/>
  <c r="D18" i="8"/>
  <c r="F18" i="8"/>
  <c r="G18" i="8"/>
  <c r="I18" i="8"/>
  <c r="J18" i="8"/>
  <c r="L18" i="8"/>
  <c r="M18" i="8"/>
  <c r="E10" i="56"/>
  <c r="H18" i="39" l="1"/>
  <c r="K18" i="39"/>
  <c r="P18" i="39"/>
  <c r="Q16" i="39"/>
  <c r="Q17" i="39"/>
  <c r="E18" i="39"/>
  <c r="N18" i="39"/>
  <c r="O18" i="39"/>
  <c r="N18" i="8"/>
  <c r="H30" i="8" s="1"/>
  <c r="K18" i="8"/>
  <c r="G30" i="8" s="1"/>
  <c r="P18" i="8"/>
  <c r="H18" i="8"/>
  <c r="F30" i="8" s="1"/>
  <c r="O18" i="8"/>
  <c r="Q16" i="8"/>
  <c r="E18" i="8"/>
  <c r="E30" i="8" s="1"/>
  <c r="Q17" i="8"/>
  <c r="B22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F15" i="86"/>
  <c r="E15" i="86"/>
  <c r="C15" i="86"/>
  <c r="D15" i="86"/>
  <c r="D9" i="71"/>
  <c r="D10" i="71"/>
  <c r="D11" i="71"/>
  <c r="D12" i="71"/>
  <c r="D8" i="71"/>
  <c r="C20" i="27"/>
  <c r="B20" i="27"/>
  <c r="D16" i="74"/>
  <c r="D10" i="74"/>
  <c r="D14" i="73"/>
  <c r="D15" i="73"/>
  <c r="D16" i="73"/>
  <c r="D8" i="73"/>
  <c r="D9" i="73"/>
  <c r="D10" i="73"/>
  <c r="D11" i="73"/>
  <c r="D9" i="72"/>
  <c r="D10" i="72"/>
  <c r="D11" i="72"/>
  <c r="D12" i="72"/>
  <c r="D8" i="72"/>
  <c r="D8" i="64"/>
  <c r="D9" i="64"/>
  <c r="G9" i="29"/>
  <c r="D11" i="81"/>
  <c r="G11" i="81"/>
  <c r="J11" i="81"/>
  <c r="K11" i="81"/>
  <c r="L11" i="81"/>
  <c r="E13" i="39"/>
  <c r="H13" i="39"/>
  <c r="K13" i="39"/>
  <c r="N13" i="39"/>
  <c r="O13" i="39"/>
  <c r="P13" i="39"/>
  <c r="E14" i="39"/>
  <c r="H14" i="39"/>
  <c r="K14" i="39"/>
  <c r="N14" i="39"/>
  <c r="O14" i="39"/>
  <c r="P14" i="39"/>
  <c r="C15" i="39"/>
  <c r="D15" i="39"/>
  <c r="F15" i="39"/>
  <c r="G15" i="39"/>
  <c r="I15" i="39"/>
  <c r="J15" i="39"/>
  <c r="L15" i="39"/>
  <c r="M15" i="39"/>
  <c r="E13" i="8"/>
  <c r="H13" i="8"/>
  <c r="K13" i="8"/>
  <c r="N13" i="8"/>
  <c r="O13" i="8"/>
  <c r="P13" i="8"/>
  <c r="E14" i="8"/>
  <c r="H14" i="8"/>
  <c r="K14" i="8"/>
  <c r="N14" i="8"/>
  <c r="O14" i="8"/>
  <c r="P14" i="8"/>
  <c r="C15" i="8"/>
  <c r="D15" i="8"/>
  <c r="F15" i="8"/>
  <c r="G15" i="8"/>
  <c r="I15" i="8"/>
  <c r="J15" i="8"/>
  <c r="L15" i="8"/>
  <c r="M15" i="8"/>
  <c r="G8" i="29"/>
  <c r="L10" i="81"/>
  <c r="K10" i="81"/>
  <c r="M10" i="81" s="1"/>
  <c r="J10" i="81"/>
  <c r="G10" i="81"/>
  <c r="D10" i="81"/>
  <c r="N10" i="39"/>
  <c r="N12" i="39" s="1"/>
  <c r="P11" i="39"/>
  <c r="Q11" i="39" s="1"/>
  <c r="P10" i="39"/>
  <c r="O11" i="39"/>
  <c r="O10" i="39"/>
  <c r="O12" i="39" s="1"/>
  <c r="N11" i="39"/>
  <c r="K11" i="39"/>
  <c r="K10" i="39"/>
  <c r="H11" i="39"/>
  <c r="H10" i="39"/>
  <c r="E11" i="39"/>
  <c r="E10" i="39"/>
  <c r="D12" i="39"/>
  <c r="F12" i="39"/>
  <c r="G12" i="39"/>
  <c r="I12" i="39"/>
  <c r="J12" i="39"/>
  <c r="L12" i="39"/>
  <c r="M12" i="39"/>
  <c r="C12" i="39"/>
  <c r="P11" i="8"/>
  <c r="P10" i="8"/>
  <c r="O11" i="8"/>
  <c r="O10" i="8"/>
  <c r="M12" i="8"/>
  <c r="L12" i="8"/>
  <c r="N11" i="8"/>
  <c r="N10" i="8"/>
  <c r="J12" i="8"/>
  <c r="I12" i="8"/>
  <c r="K11" i="8"/>
  <c r="K10" i="8"/>
  <c r="G12" i="8"/>
  <c r="F12" i="8"/>
  <c r="H11" i="8"/>
  <c r="H10" i="8"/>
  <c r="D12" i="8"/>
  <c r="C12" i="8"/>
  <c r="E11" i="8"/>
  <c r="E10" i="8"/>
  <c r="C17" i="73"/>
  <c r="B17" i="73"/>
  <c r="E22" i="76"/>
  <c r="G10" i="76"/>
  <c r="G11" i="76"/>
  <c r="G12" i="76"/>
  <c r="G13" i="76"/>
  <c r="G14" i="76"/>
  <c r="G15" i="76"/>
  <c r="G16" i="76"/>
  <c r="G17" i="76"/>
  <c r="G18" i="76"/>
  <c r="G19" i="76"/>
  <c r="G20" i="76"/>
  <c r="G9" i="76"/>
  <c r="L12" i="75"/>
  <c r="O12" i="75"/>
  <c r="O13" i="75"/>
  <c r="O14" i="75"/>
  <c r="O15" i="75"/>
  <c r="M12" i="75"/>
  <c r="M13" i="75"/>
  <c r="M14" i="75"/>
  <c r="M15" i="75"/>
  <c r="L13" i="75"/>
  <c r="L15" i="75"/>
  <c r="I12" i="75"/>
  <c r="I13" i="75"/>
  <c r="K13" i="75" s="1"/>
  <c r="I14" i="75"/>
  <c r="K14" i="75" s="1"/>
  <c r="I15" i="75"/>
  <c r="K15" i="75" s="1"/>
  <c r="D12" i="75"/>
  <c r="F12" i="75" s="1"/>
  <c r="D13" i="75"/>
  <c r="F13" i="75" s="1"/>
  <c r="D14" i="75"/>
  <c r="F14" i="75" s="1"/>
  <c r="D15" i="75"/>
  <c r="F15" i="75" s="1"/>
  <c r="C16" i="75"/>
  <c r="E16" i="75"/>
  <c r="G16" i="75"/>
  <c r="H16" i="75"/>
  <c r="J16" i="75"/>
  <c r="C18" i="74"/>
  <c r="B18" i="74"/>
  <c r="D17" i="74"/>
  <c r="D15" i="74"/>
  <c r="D14" i="74"/>
  <c r="D13" i="74"/>
  <c r="D12" i="74"/>
  <c r="D11" i="74"/>
  <c r="D9" i="74"/>
  <c r="D8" i="74"/>
  <c r="D13" i="73"/>
  <c r="D12" i="73"/>
  <c r="C13" i="72"/>
  <c r="B13" i="72"/>
  <c r="C13" i="71"/>
  <c r="B13" i="71"/>
  <c r="C10" i="64"/>
  <c r="B10" i="64"/>
  <c r="G22" i="76" l="1"/>
  <c r="N15" i="39"/>
  <c r="H15" i="39"/>
  <c r="Q10" i="8"/>
  <c r="N13" i="75"/>
  <c r="P13" i="75" s="1"/>
  <c r="N15" i="75"/>
  <c r="K12" i="75"/>
  <c r="I16" i="75"/>
  <c r="I30" i="8"/>
  <c r="M11" i="81"/>
  <c r="P12" i="39"/>
  <c r="K15" i="39"/>
  <c r="O15" i="39"/>
  <c r="Q14" i="39"/>
  <c r="O15" i="8"/>
  <c r="Q13" i="8"/>
  <c r="K15" i="8"/>
  <c r="G29" i="8" s="1"/>
  <c r="H15" i="8"/>
  <c r="F29" i="8" s="1"/>
  <c r="P15" i="8"/>
  <c r="D22" i="76"/>
  <c r="N14" i="75"/>
  <c r="P14" i="75" s="1"/>
  <c r="E12" i="8"/>
  <c r="E28" i="8" s="1"/>
  <c r="N15" i="8"/>
  <c r="H29" i="8" s="1"/>
  <c r="Q14" i="8"/>
  <c r="P12" i="8"/>
  <c r="Q10" i="39"/>
  <c r="Q12" i="39" s="1"/>
  <c r="D17" i="73"/>
  <c r="E9" i="73" s="1"/>
  <c r="D13" i="72"/>
  <c r="E11" i="72" s="1"/>
  <c r="D10" i="64"/>
  <c r="E8" i="64" s="1"/>
  <c r="D13" i="71"/>
  <c r="E11" i="71" s="1"/>
  <c r="G15" i="86"/>
  <c r="M16" i="75"/>
  <c r="N12" i="75"/>
  <c r="P12" i="75" s="1"/>
  <c r="P15" i="39"/>
  <c r="Q13" i="39"/>
  <c r="K12" i="8"/>
  <c r="G28" i="8" s="1"/>
  <c r="E15" i="8"/>
  <c r="E29" i="8" s="1"/>
  <c r="I15" i="86"/>
  <c r="H12" i="8"/>
  <c r="F28" i="8" s="1"/>
  <c r="N12" i="8"/>
  <c r="H28" i="8" s="1"/>
  <c r="H12" i="39"/>
  <c r="O12" i="8"/>
  <c r="Q11" i="8"/>
  <c r="Q18" i="39"/>
  <c r="D18" i="74"/>
  <c r="E9" i="74" s="1"/>
  <c r="P15" i="75"/>
  <c r="L16" i="75"/>
  <c r="O16" i="75"/>
  <c r="D16" i="75"/>
  <c r="F16" i="75"/>
  <c r="K16" i="75"/>
  <c r="E12" i="39"/>
  <c r="K12" i="39"/>
  <c r="E15" i="39"/>
  <c r="Q18" i="8"/>
  <c r="Q15" i="39" l="1"/>
  <c r="E9" i="64"/>
  <c r="E10" i="64" s="1"/>
  <c r="I29" i="8"/>
  <c r="Q15" i="8"/>
  <c r="I28" i="8"/>
  <c r="Q12" i="8"/>
  <c r="E12" i="71"/>
  <c r="N16" i="75"/>
  <c r="E14" i="73"/>
  <c r="E15" i="73"/>
  <c r="E8" i="73"/>
  <c r="E12" i="73"/>
  <c r="E13" i="73"/>
  <c r="E11" i="73"/>
  <c r="E16" i="73"/>
  <c r="E10" i="73"/>
  <c r="E12" i="72"/>
  <c r="E10" i="72"/>
  <c r="E8" i="72"/>
  <c r="E9" i="72"/>
  <c r="E9" i="71"/>
  <c r="E8" i="71"/>
  <c r="E10" i="71"/>
  <c r="E16" i="74"/>
  <c r="P16" i="75"/>
  <c r="E11" i="74"/>
  <c r="E15" i="74"/>
  <c r="E10" i="74"/>
  <c r="E17" i="74"/>
  <c r="E12" i="74"/>
  <c r="E14" i="74"/>
  <c r="E13" i="74"/>
  <c r="E13" i="72" l="1"/>
  <c r="E18" i="74"/>
  <c r="E17" i="73"/>
  <c r="E13" i="71"/>
</calcChain>
</file>

<file path=xl/sharedStrings.xml><?xml version="1.0" encoding="utf-8"?>
<sst xmlns="http://schemas.openxmlformats.org/spreadsheetml/2006/main" count="1057" uniqueCount="447">
  <si>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</si>
  <si>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</si>
  <si>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</si>
  <si>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</si>
  <si>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</si>
  <si>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</si>
  <si>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</si>
  <si>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</si>
  <si>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مجموع</t>
  </si>
  <si>
    <t>نوع الاستشارة    الجنس والجنسية</t>
  </si>
  <si>
    <t>قطري</t>
  </si>
  <si>
    <t>غير قطري</t>
  </si>
  <si>
    <t xml:space="preserve">                  Sex&amp;Nationality</t>
  </si>
  <si>
    <t>Males</t>
  </si>
  <si>
    <t>Females</t>
  </si>
  <si>
    <t>Years</t>
  </si>
  <si>
    <t>غير قطريين</t>
  </si>
  <si>
    <t>مصادر البيانات :</t>
  </si>
  <si>
    <t>خدمات المجتمع المدني</t>
  </si>
  <si>
    <t xml:space="preserve"> </t>
  </si>
  <si>
    <t>المجموع
Total</t>
  </si>
  <si>
    <t>الدوحة</t>
  </si>
  <si>
    <t>الريان</t>
  </si>
  <si>
    <t>الخور</t>
  </si>
  <si>
    <t>الشمال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</si>
  <si>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</si>
  <si>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</si>
  <si>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</si>
  <si>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</si>
  <si>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</si>
  <si>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</si>
  <si>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</si>
  <si>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</si>
  <si>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</si>
  <si>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</si>
  <si>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</si>
  <si>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</si>
  <si>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Qataris</t>
  </si>
  <si>
    <t>Non-Qataris</t>
  </si>
  <si>
    <t>Year</t>
  </si>
  <si>
    <t>Doha</t>
  </si>
  <si>
    <t>Al-Rayyan</t>
  </si>
  <si>
    <t>Al-Khor</t>
  </si>
  <si>
    <t>Al-Shamal</t>
  </si>
  <si>
    <t xml:space="preserve">المتطوعون المسجلون في مركز قطر للعمل التطوعي حسب الجنسية والنوع والفئات العمرية </t>
  </si>
  <si>
    <t>15 - 19</t>
  </si>
  <si>
    <t>20 - 24</t>
  </si>
  <si>
    <t>25 - 29</t>
  </si>
  <si>
    <t>25- 29</t>
  </si>
  <si>
    <t>القطاع</t>
  </si>
  <si>
    <t>متوسط العمر عند التقاعد</t>
  </si>
  <si>
    <t>مدني (حكومي وخاص)*</t>
  </si>
  <si>
    <t>عسكري</t>
  </si>
  <si>
    <t>Sector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</si>
  <si>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</si>
  <si>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</si>
  <si>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</si>
  <si>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</si>
  <si>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</si>
  <si>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</si>
  <si>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</si>
  <si>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</si>
  <si>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</si>
  <si>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</si>
  <si>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</si>
  <si>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</si>
  <si>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</si>
  <si>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</si>
  <si>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</si>
  <si>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</si>
  <si>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</si>
  <si>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>Percentage %</t>
  </si>
  <si>
    <t>Average age at retirement</t>
  </si>
  <si>
    <t>30 +</t>
  </si>
  <si>
    <t>مدة الخدمة 
(بالسنوات)</t>
  </si>
  <si>
    <t xml:space="preserve"> الفئة العمرية عند التقاعد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</si>
  <si>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</si>
  <si>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</si>
  <si>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</si>
  <si>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</si>
  <si>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</si>
  <si>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</si>
  <si>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</si>
  <si>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</si>
  <si>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</si>
  <si>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</si>
  <si>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</si>
  <si>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</si>
  <si>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</si>
  <si>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</si>
  <si>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</si>
  <si>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</si>
  <si>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</si>
  <si>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</si>
  <si>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</si>
  <si>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</si>
  <si>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</si>
  <si>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</si>
  <si>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</si>
  <si>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</si>
  <si>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</si>
  <si>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</si>
  <si>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</si>
  <si>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</si>
  <si>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>SERVICES OF CIVIL 
SOCIETY</t>
  </si>
  <si>
    <t>أقل من 15</t>
  </si>
  <si>
    <t>Less than 15</t>
  </si>
  <si>
    <t>Less than 30</t>
  </si>
  <si>
    <t>أقل من 30</t>
  </si>
  <si>
    <t>غير قطريين
Non-Qatari</t>
  </si>
  <si>
    <t>قطريون
Qatari</t>
  </si>
  <si>
    <t xml:space="preserve">                     Nationality &amp; Gender
      Type of services</t>
  </si>
  <si>
    <t>معاش أرملة</t>
  </si>
  <si>
    <t>معاش مطلقة</t>
  </si>
  <si>
    <t>معاش أسرة محتاجة</t>
  </si>
  <si>
    <t>معاش يتيم</t>
  </si>
  <si>
    <t>معاش مسن</t>
  </si>
  <si>
    <t>معاش أسرة سجين</t>
  </si>
  <si>
    <t>نساء
women</t>
  </si>
  <si>
    <t>UM Salal</t>
  </si>
  <si>
    <t>الوكرة</t>
  </si>
  <si>
    <t>AL-Wakra</t>
  </si>
  <si>
    <t>الجميلية</t>
  </si>
  <si>
    <t>AL-Jmiliah</t>
  </si>
  <si>
    <t>جريان الباطنة</t>
  </si>
  <si>
    <t>Jarian AL-Batnah</t>
  </si>
  <si>
    <t>الغويرية</t>
  </si>
  <si>
    <t>AL-Gwiaria</t>
  </si>
  <si>
    <t>Umseiad</t>
  </si>
  <si>
    <t>Others</t>
  </si>
  <si>
    <t>Widow's Pension</t>
  </si>
  <si>
    <t>Orphan Pension</t>
  </si>
  <si>
    <t xml:space="preserve">معاش عاجز عن العمل </t>
  </si>
  <si>
    <t xml:space="preserve">معاش زوجة مهجورة </t>
  </si>
  <si>
    <t>معاش بدل خادم</t>
  </si>
  <si>
    <t xml:space="preserve">                     الجنسية والنوع
    نوع الخدمة</t>
  </si>
  <si>
    <t xml:space="preserve">             الجمعيات                  الخاصة
السنة</t>
  </si>
  <si>
    <t>· General Retirement and Social Insurance Authority</t>
  </si>
  <si>
    <t>· Qatar Center for Voluntary Activities</t>
  </si>
  <si>
    <t>Data Sources:</t>
  </si>
  <si>
    <t>Divorcee Pension</t>
  </si>
  <si>
    <t>Needy Family Pension</t>
  </si>
  <si>
    <t>Persons With Disabilities Pension</t>
  </si>
  <si>
    <t>Infirmity Pension</t>
  </si>
  <si>
    <t xml:space="preserve">Elderly Pension </t>
  </si>
  <si>
    <t xml:space="preserve">Prisoner Family Pension </t>
  </si>
  <si>
    <t>Deserted Wife Pension</t>
  </si>
  <si>
    <t xml:space="preserve">Pension for Families of Missing People </t>
  </si>
  <si>
    <t xml:space="preserve"> Pension for Children of Unknown Parentage</t>
  </si>
  <si>
    <t>Servant Allowance</t>
  </si>
  <si>
    <t>REGISTERED  PRIVATE SOCIETIES BY ACTIVITY</t>
  </si>
  <si>
    <t>بدل خادم- شيخوخة</t>
  </si>
  <si>
    <t>بدل خادم - عجز</t>
  </si>
  <si>
    <t>Servant Allowance - impairment</t>
  </si>
  <si>
    <t>Servant Allowance - old age</t>
  </si>
  <si>
    <t>Servant Allowance - disability</t>
  </si>
  <si>
    <r>
      <t xml:space="preserve">المجموع
</t>
    </r>
    <r>
      <rPr>
        <b/>
        <sz val="8"/>
        <rFont val="Arial"/>
        <family val="2"/>
      </rPr>
      <t>Total</t>
    </r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</si>
  <si>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</si>
  <si>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</si>
  <si>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</si>
  <si>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</si>
  <si>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</si>
  <si>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</si>
  <si>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</si>
  <si>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</si>
  <si>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(211)</t>
  </si>
  <si>
    <t>TABLE (211)</t>
  </si>
  <si>
    <t>TABLE (212)</t>
  </si>
  <si>
    <t>جدول (212)</t>
  </si>
  <si>
    <t>TABLE (213)</t>
  </si>
  <si>
    <t>TABLE (214)</t>
  </si>
  <si>
    <t>TABLE (215)</t>
  </si>
  <si>
    <t>TABLE (216)</t>
  </si>
  <si>
    <t>TABLE (217)</t>
  </si>
  <si>
    <t>استشارات اجتماعية ونفسية وقانونية</t>
  </si>
  <si>
    <t>خدمات تأهيل</t>
  </si>
  <si>
    <t>Counseling and guidance</t>
  </si>
  <si>
    <t>Social, psychological and legal counseling</t>
  </si>
  <si>
    <t>Housing</t>
  </si>
  <si>
    <t>Rehabilitation services</t>
  </si>
  <si>
    <t>أطفال
Childs</t>
  </si>
  <si>
    <t xml:space="preserve"> المتقاعدون المسجلون في صناديق وأنظمة التقاعد 
حسب أسباب التقاعد</t>
  </si>
  <si>
    <t xml:space="preserve"> المتقاعدون المسجلون في صناديق وأنظمة التقاعد 
حسب قطاع العمل (مدني / عسكري)</t>
  </si>
  <si>
    <t xml:space="preserve"> المتقاعدون المسجلون في صناديق وأنظمة التقاعد 
حسب مدة الخدمة</t>
  </si>
  <si>
    <t xml:space="preserve"> المتقاعدون المسجلون في صناديق وأنظمة التقاعد 
حسب الفئة العمرية عند التقاعد</t>
  </si>
  <si>
    <t xml:space="preserve"> المتقاعدون المسجلون في صناديق وأنظمة التقاعد 
حسب المعاش التقاعدي السنوي</t>
  </si>
  <si>
    <t>RETIREES REGISTERED IN PENSION FUNDS 
AND SYSTEMS BY REASON FOR RETIREMENT</t>
  </si>
  <si>
    <t>RETIREES REGISTERED IN  PENSION FUNDS 
AND SYSTEMS BY LABOR SECTOR (CIVIL / MILITARY)</t>
  </si>
  <si>
    <t>RETIREES REGISTERED IN PENSION FUNDS 
AND SYSTEMS BY LENGTH OF EMPLOYMENT</t>
  </si>
  <si>
    <t>RETIREES REGISTERED IN  PENSION FUNDS 
AND SYSTEMS BY AGE GROUP AT RETIREMENT</t>
  </si>
  <si>
    <t>RETIREES REGISTERED IN  PENSION FUNDS 
AND SYSTEMS BY ANNUAL PENSION</t>
  </si>
  <si>
    <t>الظعاين</t>
  </si>
  <si>
    <t>الشحانية</t>
  </si>
  <si>
    <t>Al Daayen</t>
  </si>
  <si>
    <t>Al-Shahaniya</t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</si>
  <si>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</si>
  <si>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</si>
  <si>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الجنسية                           والنوع
السنة </t>
  </si>
  <si>
    <t xml:space="preserve">                    الجنسية                           والنوع
الفئات العمرية </t>
  </si>
  <si>
    <t xml:space="preserve">               Private                       Societies
Year</t>
  </si>
  <si>
    <t>أنشطة العلاقات المجتمعية</t>
  </si>
  <si>
    <t xml:space="preserve">Community relations activities </t>
  </si>
  <si>
    <t>الأنشطة الإعلامية للقنوات التقليدية</t>
  </si>
  <si>
    <t xml:space="preserve">Media activities of conventional channels </t>
  </si>
  <si>
    <t>--</t>
  </si>
  <si>
    <t>VOLUNTEERS REGISTERED  AT  QATAR CENTER FOR VOLUNTARY ACTIVITIES 
BY NATIONALITY,GENDER AND AGE GROUPS</t>
  </si>
  <si>
    <t xml:space="preserve">BENEFICIARIES OF SOCIAL SECURITY BY LOCATION </t>
  </si>
  <si>
    <t>معاش أسرة مفقودة</t>
  </si>
  <si>
    <t xml:space="preserve">                   نوع البدل                        والنوع
   السنوات</t>
  </si>
  <si>
    <t>BENEFICIARIES OF SOCIAL SECURITY (SERVANT ALLOWANCE) 
BY TYPE OF ALLOWANCE AND GENDER</t>
  </si>
  <si>
    <t xml:space="preserve">                 السنة  
الموقع </t>
  </si>
  <si>
    <t>مسيعيد</t>
  </si>
  <si>
    <t>BENEFICIARIES OF THE SOCIAL SECURITY  
BY TYPE OF SECURITY AND GENDER</t>
  </si>
  <si>
    <t>جدول (213)</t>
  </si>
  <si>
    <t>جدول (214)</t>
  </si>
  <si>
    <t>جدول (215)</t>
  </si>
  <si>
    <t>جدول (216)</t>
  </si>
  <si>
    <t>جدول (217)</t>
  </si>
  <si>
    <t>TABLE (218)</t>
  </si>
  <si>
    <t>TABLE (219)</t>
  </si>
  <si>
    <t>TABLE (220)</t>
  </si>
  <si>
    <t>TABLE (221)</t>
  </si>
  <si>
    <t>جدول رقم (222)</t>
  </si>
  <si>
    <t>TABLE (222)</t>
  </si>
  <si>
    <t>TABLE (223)</t>
  </si>
  <si>
    <t>TABLE (224)</t>
  </si>
  <si>
    <t>TABLE (225)</t>
  </si>
  <si>
    <t>TABLE (226)</t>
  </si>
  <si>
    <t xml:space="preserve">Statistics of Civil Society are among the most important statistics that contribute to highlighting the important role of institutions that furnish  aid and support to the members of the society.
</t>
  </si>
  <si>
    <t>·Ministry of Administrative Development, Labor and Social Affairs</t>
  </si>
  <si>
    <t xml:space="preserve">           نوع الاستشارة 
                   والنوع
السنة والجنسية</t>
  </si>
  <si>
    <t>·        وزارة التنمية الإدارية والعمل والشؤون الاجتماعية</t>
  </si>
  <si>
    <t>·        مركز قطر للعمل التطوعي</t>
  </si>
  <si>
    <t>·        الهيئة العامة للتقاعد والتأمينات الاجتماعية</t>
  </si>
  <si>
    <t>.      هيئة تنظيم الأعمال الخيرية</t>
  </si>
  <si>
    <t>. Regulatory Authority For Charitable Activities</t>
  </si>
  <si>
    <t>·        مركز الاستشارات العائلية (وفاق)</t>
  </si>
  <si>
    <t xml:space="preserve">خدمات الرعاية الوالدية المقدمة من مركز الاستشارات العائلية (وفاق) حسب الجنسية والنوع  </t>
  </si>
  <si>
    <t xml:space="preserve"> الخدمات المقدمة من مركز الاستشارات العائلية (وفاق) للمراجعين للمركز عبر الهاتف حسب نوع الاستشارة والنوع والجنسية</t>
  </si>
  <si>
    <t>SERVICES RENDERED BY FAMILY CONSULTING CENTRE (WIFAQ) THROUGH PHONE CALLS BY TYPE OF CONSULTANCY,
GENDER AND  NATIONALITY</t>
  </si>
  <si>
    <t>· Family Consulting Center (WIFAQ)</t>
  </si>
  <si>
    <t xml:space="preserve"> PARENTAL CARE SERVICES RENDERED BY FAMILY 
CONSULTING  CENTER (WIFAQ) BY NATIONALITY AND GENDER</t>
  </si>
  <si>
    <t xml:space="preserve"> الخدمات المقدمة من مركز الاستشارات العائلية (وفاق) للمراجعين بالمركز حسب نوع الخدمة والنوع والجنسية </t>
  </si>
  <si>
    <t xml:space="preserve">     SERVICES RENDERED BY FAMILY CONSULTING CENTER (WIFAQ) BY TYPE 
OF SERVICE, GENDER AND NATIONALITY</t>
  </si>
  <si>
    <t>خدمات الرعاية الداخلية</t>
  </si>
  <si>
    <t>Internal care services</t>
  </si>
  <si>
    <t>خدمات الرعاية النهارية</t>
  </si>
  <si>
    <t>Day-care services</t>
  </si>
  <si>
    <t>خدمات الرعاية الاجتماعية</t>
  </si>
  <si>
    <t>Social welfare services</t>
  </si>
  <si>
    <t>خدمات الرعاية الصحية</t>
  </si>
  <si>
    <t>Health care services</t>
  </si>
  <si>
    <t>خدمات العلاج الطبيعي</t>
  </si>
  <si>
    <t>Physiotherapy services</t>
  </si>
  <si>
    <t>خدمات العلاج الوظائفي</t>
  </si>
  <si>
    <t>Occupational Therapy Services</t>
  </si>
  <si>
    <t>خدمات الرعاية المتنقلة المنزلية</t>
  </si>
  <si>
    <t>Home Care Services</t>
  </si>
  <si>
    <t>خدمات البرامج والأنشطة</t>
  </si>
  <si>
    <t>Programs and activities services</t>
  </si>
  <si>
    <t>خدمات الرعاية النفسية</t>
  </si>
  <si>
    <t>خدمة شاورني</t>
  </si>
  <si>
    <t>Please ask Service</t>
  </si>
  <si>
    <t>خدمة الاستشارات الاجتماعية</t>
  </si>
  <si>
    <t>Social Counseling Service</t>
  </si>
  <si>
    <t>استضافة دائمة</t>
  </si>
  <si>
    <t>Permanent host</t>
  </si>
  <si>
    <t>استضافة متقطعة</t>
  </si>
  <si>
    <t>Hosting intermittent</t>
  </si>
  <si>
    <t>استضافة لفترة محدودة</t>
  </si>
  <si>
    <t>Hosting for a limited period</t>
  </si>
  <si>
    <t>96 فأكثر</t>
  </si>
  <si>
    <t>96 and above</t>
  </si>
  <si>
    <t>أطــــباء</t>
  </si>
  <si>
    <t>Doctors</t>
  </si>
  <si>
    <t>ممرضـــين</t>
  </si>
  <si>
    <t xml:space="preserve">Nurses </t>
  </si>
  <si>
    <t>أخصائيين عـلاج طبيعي</t>
  </si>
  <si>
    <t>Physiotherapist</t>
  </si>
  <si>
    <t>Social Specialist</t>
  </si>
  <si>
    <t>الموظفين الإداريين</t>
  </si>
  <si>
    <t>Administrative staff</t>
  </si>
  <si>
    <t>العمــــال</t>
  </si>
  <si>
    <t>Workers</t>
  </si>
  <si>
    <t>أخصائي تغذية</t>
  </si>
  <si>
    <t>أخصائي نفسي</t>
  </si>
  <si>
    <t xml:space="preserve">تثقيف غذائي </t>
  </si>
  <si>
    <t>Food education</t>
  </si>
  <si>
    <t>قطريون
Qataris</t>
  </si>
  <si>
    <t>غير قطريين 
Non-Qataris</t>
  </si>
  <si>
    <t xml:space="preserve">                         الجنسية                               والنوع
المهنة</t>
  </si>
  <si>
    <t xml:space="preserve">تعتبر احصاءات المجتمع المدني من الاحصاءات الرئيسية التي تساهم في إبراز دور المؤسسات التي تقدم العون والمساعدة للمجتمع.
</t>
  </si>
  <si>
    <t>·        مركز الحماية والتأهيل الاجتماعي(أمان)</t>
  </si>
  <si>
    <t>· Protection and Rehabilitation Center (Aman)</t>
  </si>
  <si>
    <t xml:space="preserve">.      مركز تمكين ورعاية كبار السن (إحسان) </t>
  </si>
  <si>
    <t>. Center for Empowerment and Care of the Elderly (Ihsan)</t>
  </si>
  <si>
    <t>الأنشطة التي قام بها مركز الاستشارات العائلية (وفاق)</t>
  </si>
  <si>
    <t xml:space="preserve">  ACTIVITIES, RENDERED BY THE FAMILY
CONSULTING CENTER (WIFAQ)</t>
  </si>
  <si>
    <t xml:space="preserve">                             Nationality
                             &amp; Gender
 Years</t>
  </si>
  <si>
    <t>الخدمات المقدمة للحالات الواردة لمركز الحماية والتأهيل الاجتماعي (أمان)
حسب الجنسية والنوع ونوع الخدمة</t>
  </si>
  <si>
    <t>SERVICES PROVIDED TO CASES RECIVED BY THE PROTECTION AND SOCIAL
REHABILITATION CENTER (Aman) BY NATIONALITY, GENDER AND SERVICE TYPE</t>
  </si>
  <si>
    <t>المستفيدون من الضمان الاجتماعي حسب الموقع</t>
  </si>
  <si>
    <t>المستفيدون من الضمان الاجتماعي حسب نوع الضمان والنوع</t>
  </si>
  <si>
    <t>*2018</t>
  </si>
  <si>
    <t xml:space="preserve">                  Type of                     allowance
                 &amp; Gender
Years</t>
  </si>
  <si>
    <t xml:space="preserve">المستفيدون من الضمان الاجتماعي (بدل الخدم) حسب نوع البدل والنوع </t>
  </si>
  <si>
    <t xml:space="preserve">                            Nationality                                  &amp; Gender
 Age groups</t>
  </si>
  <si>
    <t>النسبة %</t>
  </si>
  <si>
    <t>Civilian (government and private)*</t>
  </si>
  <si>
    <t>المسنون المستفيدون من الخدمات المقدمة من مركز تمكين ورعاية كبار السن (إحسان) حسب نوع الخدمة والجنسية والنوع</t>
  </si>
  <si>
    <t>Mental health Care services</t>
  </si>
  <si>
    <t>المسنون المستفيدون من البرامج والخدمات التي يقدمها قسم الرعاية الشاملة من مركز تمكين ورعاية كبار السن (إحسان) 
حسب نوع الخدمة والجنسية والنوع</t>
  </si>
  <si>
    <t>المسنون المسجلون في مركز تمكين ورعاية كبار السن (إحسان) حسب الفئة العمرية والجنسية والنوع</t>
  </si>
  <si>
    <t>الموظفون العاملون في مركز تمكين ورعاية كبار السن (إحسان) حسب المهنة والجنسية والنوع</t>
  </si>
  <si>
    <t xml:space="preserve">Psychologist </t>
  </si>
  <si>
    <t>أخصائــي اجتماعي</t>
  </si>
  <si>
    <t>منسق إداري</t>
  </si>
  <si>
    <t xml:space="preserve">Nutrition specialist </t>
  </si>
  <si>
    <t>Administrative Coordinator</t>
  </si>
  <si>
    <t>Employees at the Center staff Center for Empowerment and Care of the Elderly (Ihsan)
by Occupation, Nationality and Gender</t>
  </si>
  <si>
    <t>Registered elderly in the Center for Empowerment and Care of the Elderly 
(Ihsan) by Age Group, Nationality and Gender</t>
  </si>
  <si>
    <t>Elderly beneficiaries of the programs and services offered comprehensive care section of the Center 
for Empowerment and Care of the Elderly (Ihsan) by type of service, Nationality and Gender</t>
  </si>
  <si>
    <t>Elderly beneficiaries of the services provided by the Center for Empowerment 
and Care of the Elderly (Ihsan) by type of service, Nationality and Gender</t>
  </si>
  <si>
    <t>النفسية والتربوية
Psychological and Educational</t>
  </si>
  <si>
    <t>الاجتماعية
Social</t>
  </si>
  <si>
    <t>القانونية
Legal</t>
  </si>
  <si>
    <t>الشرعية
Shariaa</t>
  </si>
  <si>
    <t>إرشاد وتوجيه</t>
  </si>
  <si>
    <t>إيواء</t>
  </si>
  <si>
    <t>أم صلال</t>
  </si>
  <si>
    <t>أخرى</t>
  </si>
  <si>
    <t>معاش ذوي الإعاقة</t>
  </si>
  <si>
    <t xml:space="preserve">معاش مجهول الأبوين </t>
  </si>
  <si>
    <t>بدل خادم- إعاقة</t>
  </si>
  <si>
    <t>جدول (226)</t>
  </si>
  <si>
    <t>جدول رقم (221)</t>
  </si>
  <si>
    <t>جدول (206)</t>
  </si>
  <si>
    <t>TABLE (206)</t>
  </si>
  <si>
    <t>TABLE (205)</t>
  </si>
  <si>
    <t>جدول (205)</t>
  </si>
  <si>
    <t>*2019</t>
  </si>
  <si>
    <t>غير محدد</t>
  </si>
  <si>
    <t>المدراء ورؤساء الأقسام</t>
  </si>
  <si>
    <t>Managers and department heads</t>
  </si>
  <si>
    <t xml:space="preserve">              السنة والنوع 
 نوع الضمان</t>
  </si>
  <si>
    <t xml:space="preserve">                       Year &amp;                               Gender 
  Type of Security</t>
  </si>
  <si>
    <t>Unknown</t>
  </si>
  <si>
    <t xml:space="preserve">                    Nationality                            &amp; Gender
 Type of service</t>
  </si>
  <si>
    <t>الجنسية</t>
  </si>
  <si>
    <t>Nationality</t>
  </si>
  <si>
    <t xml:space="preserve">                          Type of service and                                           Gender 
 Years &amp; Nationality</t>
  </si>
  <si>
    <t xml:space="preserve">Age group at 
retirement </t>
  </si>
  <si>
    <t>56 - 60</t>
  </si>
  <si>
    <t>61 - 66</t>
  </si>
  <si>
    <t>66 - 70</t>
  </si>
  <si>
    <t>71 - 75</t>
  </si>
  <si>
    <t>76 - 80</t>
  </si>
  <si>
    <t>81 - 85</t>
  </si>
  <si>
    <t>86 - 90</t>
  </si>
  <si>
    <t>91 - 95</t>
  </si>
  <si>
    <t>61 - 65</t>
  </si>
  <si>
    <t>ملاحظة: عند الحصر تبعاً للموقع الجغرافي للمنتفع لا ينظر إلى برنامج انتفاعه (ضمان - بدل خادم) يؤخذ بالاعتبار الرقم الشخصي كمرجع للانتفاع والحصر</t>
  </si>
  <si>
    <t xml:space="preserve">                    Year
 Location</t>
  </si>
  <si>
    <t>Note: During the enumeration and survey according to the geographical location of the beneficiary, the benefit program (social security, or servant allowance) is not considered; however, the personal ID number is regarded as the reference for the benefit and enumeration.</t>
  </si>
  <si>
    <t>·       مركز الإنماء الاجتماعي (نماء)</t>
  </si>
  <si>
    <t>· Social Development Center (Nama)</t>
  </si>
  <si>
    <t xml:space="preserve">تعزيز المهارات الحياتية والتربية على المواطنة </t>
  </si>
  <si>
    <t>المتطوعين بشبكة تم للعمل التطوعي</t>
  </si>
  <si>
    <t xml:space="preserve">المستفيدون من خدمات برامج تطوير قدرات الشباب التي يقدمها مركز الإنماء الاجتماعي
 حسب الجنسية والنوع ونوع البرامج </t>
  </si>
  <si>
    <t xml:space="preserve">خدمة الوصول إلى السوق </t>
  </si>
  <si>
    <t xml:space="preserve">Market Access Service </t>
  </si>
  <si>
    <t>2017 - 2020</t>
  </si>
  <si>
    <t>*2020</t>
  </si>
  <si>
    <t>2016 - 2020</t>
  </si>
  <si>
    <t>2020**</t>
  </si>
  <si>
    <t>الشرعية*</t>
  </si>
  <si>
    <t>Shariaa*</t>
  </si>
  <si>
    <r>
      <t>أنشطة الإعلام الاجتماعي</t>
    </r>
    <r>
      <rPr>
        <b/>
        <vertAlign val="superscript"/>
        <sz val="12"/>
        <rFont val="Arial"/>
        <family val="2"/>
      </rPr>
      <t>*</t>
    </r>
  </si>
  <si>
    <r>
      <t>Social media activities</t>
    </r>
    <r>
      <rPr>
        <b/>
        <vertAlign val="superscript"/>
        <sz val="10"/>
        <rFont val="Arial"/>
        <family val="2"/>
      </rPr>
      <t>*</t>
    </r>
  </si>
  <si>
    <t xml:space="preserve">(*) It features media and cultural content that is published on the center’s social networking accounts (Twitter, Facebook, YouTube, Instagram, Google Plus). </t>
  </si>
  <si>
    <t>(**) The data of the social media activities for the years 2016 was modified from the source.</t>
  </si>
  <si>
    <t>(**) تم تعديل بيانات أنشطة الإعلام الاجتماعي لعام 2016 من المصدر.</t>
  </si>
  <si>
    <t>(*) تتضمن المحتوى الإعلامي والتثقيفي الذي يتم نشره عبر حسابات المركز في وسائل التواصل الاجتماعي (تويتر ، فيس بوك ، يوتيوب ، انستغرام ، جوجل بلس).</t>
  </si>
  <si>
    <t xml:space="preserve">               نوع الخدمة                   والنوع
السنة والجنسية</t>
  </si>
  <si>
    <t>من الشباب إلى الشباب (تثقيف الأقران)</t>
  </si>
  <si>
    <t>تطوير الرياديين الاجتماعيين</t>
  </si>
  <si>
    <t xml:space="preserve">                             Nationality
                             &amp; Gender
 Type of Programs</t>
  </si>
  <si>
    <t xml:space="preserve">                    الجنسية                           والنوع
نوع البرامج </t>
  </si>
  <si>
    <t>المستفيدون من خدمات برامج دعم مجالات التعليم والتطوير المهني التي يقدمها مركز الإنماء الاجتماعي 
حسب الجنسية والنوع ونوع البرامج</t>
  </si>
  <si>
    <t xml:space="preserve">خدمات التدريب في مجال ريــــادة الأعمال  </t>
  </si>
  <si>
    <t>-- لا ينطبق</t>
  </si>
  <si>
    <t>جدول رقم (218)</t>
  </si>
  <si>
    <t>جدول رقم (219)</t>
  </si>
  <si>
    <t>جدول رقم (220)</t>
  </si>
  <si>
    <t>جدول (223)</t>
  </si>
  <si>
    <t>جدول (224)</t>
  </si>
  <si>
    <t>جدول (225)</t>
  </si>
  <si>
    <t xml:space="preserve">          الجنسية               والنوع
الفئة العمرية</t>
  </si>
  <si>
    <t xml:space="preserve">         Nationality            &amp; Gender
 Age group</t>
  </si>
  <si>
    <t>منح نماء المدرسية</t>
  </si>
  <si>
    <t>دبلوم التطوير المهني</t>
  </si>
  <si>
    <t>منح نماء الجامعية</t>
  </si>
  <si>
    <t>**2020</t>
  </si>
  <si>
    <t>2020***</t>
  </si>
  <si>
    <t>2016**</t>
  </si>
  <si>
    <t>2019 - 2020</t>
  </si>
  <si>
    <t xml:space="preserve">                الجنسية                        والنوع
نوع الخدمة </t>
  </si>
  <si>
    <t xml:space="preserve">                             Type of  Consultancy 
                                             and  Gender 
 Years &amp; Nationality</t>
  </si>
  <si>
    <t>BENEFICIARIES OF THE SERVICES OF YOUTH CAPACITY BUILDING &amp; DEVELOPMENT PROGRAMS 
PROVIDED BY THE SOCIAL DEVELOPMENT CENTER (NAMA) BY NATIONALITY, GENDER AND PROGRAM TYPE</t>
  </si>
  <si>
    <t xml:space="preserve">Social Entrepreneurs Development </t>
  </si>
  <si>
    <t>Youth to Youth (Peer Education Technique)</t>
  </si>
  <si>
    <t>Enhancing Life Skills and Citizenship Education </t>
  </si>
  <si>
    <t>Volunteers in TAMM Volunteer Network</t>
  </si>
  <si>
    <t>BENEFICIARIES OF THE SERVICES OF EDUCATION SUPPORT AND PROFESSIONAL DEVELOPMENT PROGRAMS PROVIDED BY THE SOCIAL DEVELOPMENT CENTER (NAMA) BY NATIONALITY, GENDER AND PROGRAM TYPE</t>
  </si>
  <si>
    <t>Nama School Scholarships</t>
  </si>
  <si>
    <t xml:space="preserve">Professional Development Diploma </t>
  </si>
  <si>
    <r>
      <t>Nama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University Scholarships</t>
    </r>
  </si>
  <si>
    <t>Entrepreneurship Training Services</t>
  </si>
  <si>
    <t>-- Not applicable</t>
  </si>
  <si>
    <t xml:space="preserve">1- Some services provided to them; such as daycare and homecare in Ehsan Clubs, were suspended, the shelter homes services were temporarily suspended, and the elderly were temporarily transferred to Hamad Medical Corporation. </t>
  </si>
  <si>
    <t>2- The directives of the Supreme Committee for Crisis Management regarding the prevention of direct contact with the elderly.</t>
  </si>
  <si>
    <t xml:space="preserve">2- توجيهات اللجنة العليا لإدارة الأزمات بخصوص عدم التواصل المباشر مع كبار السن </t>
  </si>
  <si>
    <t>1- إيقاف بعض الخدمات التي كانت تقدم لهم مثل الرعاية النهارية في نوادي إحسان ، الرعاية المنزلية ، وإيقاف الخدمات في دار الايواء مؤقتا ونقل المسنين إلى مؤسسة حمد الطبية مؤقتاً ،</t>
  </si>
  <si>
    <t xml:space="preserve">المستفيدون من خدمات برامج دعم ريادة الأعمال التي يقدمها مركز الإنماء الاجتماعي 
حسب الجنسية والنوع ونوع البرامج </t>
  </si>
  <si>
    <t>BENEFICIARIES OF THE SERVICES OF ENTREPRENEURSHIP SUPPORT PROGRAMS 
BY THE SOCIAL DEVELOPMENT CENTER (NAMA) BY NATIONALITY, GENDER AND PROGRAM TYPE</t>
  </si>
  <si>
    <t>ملاحظة: إيقاف الخدمات الصحية وتقليص عدد الموظفين في عام 2020 يعود لجائحة كورونا</t>
  </si>
  <si>
    <t>Note: Stopping health services and reducing the number of employees in 2020 is due to the Covid-19 pandemic.</t>
  </si>
  <si>
    <t>(***) سبب الانخفاض في الأنشطة التي قام بها مركز الاستشارات العائلية (وفاق) يرجع إلى الظروف الراهنة لجائحة كورونا وما صاحبها من تغيرات في آليات تقديم الخدمة.</t>
  </si>
  <si>
    <t>(***) The decline in the activities carried out by the Family Consulting Center (Wifaq) is due to the current circumstances of Covid-19 pandemic and the accompanying changes in the mechanisms of service provision</t>
  </si>
  <si>
    <t>(*) The decline in the services provided in 2020 to the center's beneficiaries through the phone is due to the current circumstances of Covid-19 pandemic and the accompanying changes in the mechanisms of service provision.</t>
  </si>
  <si>
    <t>(**) Legal and Sharia advice was incorporated into one field from the source.</t>
  </si>
  <si>
    <t>(**) تم دمج الاستشارة القانونية والشرعية في خانة واحدة من المصدر</t>
  </si>
  <si>
    <t>(*) سبب الانخفاض في عام 2020 للخدمات المقدمة للمراجعين للمركز عبر الهاتف يرجع إلى الظروف الراهنة لجائحة كورونا وما صاحبها من تغييرات في آليات تقديم الخدمة</t>
  </si>
  <si>
    <t>(**) سبب الانخفاض في2020 الخدمات المقدمة  للمراجعين بالمركز يرجع إلى الظروف الراهنة لجائحة كورونا وما صاحبها من تغيرات في آليات تقديم الخدمة.</t>
  </si>
  <si>
    <t>(*) تم دمج الاستشارة القانونية والشرعية في خانة واحدة من المصدر</t>
  </si>
  <si>
    <t>(*) Legal and Sharia advice was incorporated into one field from the source.</t>
  </si>
  <si>
    <t>(**) The decline in the services provided in 2020 to the center's beneficiaries is due to the current circumstances of Covid-19 pandemic and the accompanying changes in the mechanisms of service provision</t>
  </si>
  <si>
    <t>2020 **</t>
  </si>
  <si>
    <t>(*) ملاحظة: يوجد تكرار انتفاع بعض الحالات في معاش الضمان الاجتماعي وبدل خادم لنفس الشخص.</t>
  </si>
  <si>
    <t>(*) Note: some cases in the social security pension and the allowance of a server for same person</t>
  </si>
  <si>
    <t>(*) All retirees enrolled in systems of public pension (governmental) and social insurance  (the private sector)</t>
  </si>
  <si>
    <t>(*) يقصد به جميع المتقاعدين  المسجلين في أنظمة التقاعد الحكومي والتأمينات الاجتماعية (القطاع الخاص)</t>
  </si>
  <si>
    <t>(*) تم دمج خدمات العلاج الطبيعي والوظيفي في خانة واحدة من 2019</t>
  </si>
  <si>
    <t>(**) جاء انخفاض عدد المستفيدين من كبار السن عام 2020 بسبب :</t>
  </si>
  <si>
    <t xml:space="preserve">(*) Physiotherapy and occupational therapy services were merged into one column as of 2019
services 
</t>
  </si>
  <si>
    <t>(**) The decrease in the number of elderly beneficiaries in 2020 was due to the following:</t>
  </si>
  <si>
    <t xml:space="preserve">                    Nationality                         &amp; Gender
Occupation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</si>
</sst>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0.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b/>
      <sz val="10"/>
      <name val="Arial"/>
      <family val="2"/>
      <charset val="178"/>
    </font>
    <font>
      <b/>
      <sz val="16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6"/>
      <name val="Sakkal Majalla"/>
    </font>
    <font>
      <b/>
      <sz val="12"/>
      <color theme="1"/>
      <name val="Sakkal Majalla"/>
    </font>
    <font>
      <b/>
      <sz val="10"/>
      <name val="Arial Black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222222"/>
      <name val="Arial"/>
      <family val="2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  <border diagonalDown="1">
      <left style="medium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 diagonalUp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 style="medium">
        <color theme="0"/>
      </right>
      <top/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>
      <left style="medium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 diagonalUp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/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 diagonalUp="1">
      <left/>
      <right style="medium">
        <color theme="0"/>
      </right>
      <top/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/>
      <bottom style="medium">
        <color theme="0"/>
      </bottom>
      <diagonal style="medium">
        <color theme="0"/>
      </diagonal>
    </border>
  </borders>
  <cellStyleXfs count="634">
    <xf numFmtId="0" fontId="0" fillId="0" borderId="0"/>
    <xf numFmtId="43" fontId="17" fillId="0" borderId="0" applyFont="0" applyFill="0" applyBorder="0" applyAlignment="0" applyProtection="0"/>
    <xf numFmtId="0" fontId="26" fillId="0" borderId="0" applyAlignment="0">
      <alignment horizontal="centerContinuous" vertical="center"/>
    </xf>
    <xf numFmtId="0" fontId="35" fillId="0" borderId="0" applyAlignment="0">
      <alignment horizontal="centerContinuous" vertical="center"/>
    </xf>
    <xf numFmtId="0" fontId="15" fillId="0" borderId="0" applyAlignment="0">
      <alignment horizontal="centerContinuous" vertical="center"/>
    </xf>
    <xf numFmtId="0" fontId="15" fillId="0" borderId="0" applyAlignment="0">
      <alignment horizontal="centerContinuous" vertical="center"/>
    </xf>
    <xf numFmtId="0" fontId="27" fillId="2" borderId="1">
      <alignment horizontal="right" vertical="center" wrapText="1"/>
    </xf>
    <xf numFmtId="0" fontId="19" fillId="2" borderId="1">
      <alignment horizontal="right" vertical="center" wrapText="1"/>
    </xf>
    <xf numFmtId="1" fontId="28" fillId="2" borderId="2">
      <alignment horizontal="left" vertical="center" wrapText="1"/>
    </xf>
    <xf numFmtId="1" fontId="29" fillId="2" borderId="3">
      <alignment horizontal="center" vertical="center"/>
    </xf>
    <xf numFmtId="0" fontId="30" fillId="2" borderId="3">
      <alignment horizontal="center" vertical="center" wrapText="1"/>
    </xf>
    <xf numFmtId="0" fontId="31" fillId="2" borderId="3">
      <alignment horizontal="center" vertical="center" wrapText="1"/>
    </xf>
    <xf numFmtId="0" fontId="18" fillId="0" borderId="0">
      <alignment horizontal="center" vertical="center" readingOrder="2"/>
    </xf>
    <xf numFmtId="0" fontId="32" fillId="0" borderId="0">
      <alignment horizontal="left" vertical="center"/>
    </xf>
    <xf numFmtId="0" fontId="17" fillId="0" borderId="0"/>
    <xf numFmtId="0" fontId="18" fillId="0" borderId="0"/>
    <xf numFmtId="0" fontId="40" fillId="0" borderId="0"/>
    <xf numFmtId="0" fontId="14" fillId="0" borderId="0"/>
    <xf numFmtId="0" fontId="33" fillId="0" borderId="0">
      <alignment horizontal="right" vertical="center"/>
    </xf>
    <xf numFmtId="0" fontId="27" fillId="0" borderId="0">
      <alignment horizontal="right" vertical="center"/>
    </xf>
    <xf numFmtId="0" fontId="19" fillId="0" borderId="0">
      <alignment horizontal="right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33" fillId="0" borderId="4">
      <alignment horizontal="right" vertical="center" indent="1"/>
    </xf>
    <xf numFmtId="0" fontId="27" fillId="2" borderId="4">
      <alignment horizontal="right" vertical="center" wrapText="1" indent="1" readingOrder="2"/>
    </xf>
    <xf numFmtId="0" fontId="19" fillId="2" borderId="4">
      <alignment horizontal="right" vertical="center" wrapText="1" indent="1" readingOrder="2"/>
    </xf>
    <xf numFmtId="0" fontId="34" fillId="0" borderId="4">
      <alignment horizontal="right" vertical="center" indent="1"/>
    </xf>
    <xf numFmtId="0" fontId="34" fillId="2" borderId="4">
      <alignment horizontal="left" vertical="center" wrapText="1" indent="1"/>
    </xf>
    <xf numFmtId="0" fontId="34" fillId="0" borderId="5">
      <alignment horizontal="left" vertical="center"/>
    </xf>
    <xf numFmtId="0" fontId="34" fillId="0" borderId="6">
      <alignment horizontal="left" vertical="center"/>
    </xf>
    <xf numFmtId="0" fontId="13" fillId="0" borderId="0"/>
    <xf numFmtId="0" fontId="17" fillId="0" borderId="0"/>
    <xf numFmtId="0" fontId="26" fillId="0" borderId="0" applyAlignment="0">
      <alignment horizontal="centerContinuous" vertical="center"/>
    </xf>
    <xf numFmtId="0" fontId="17" fillId="0" borderId="0">
      <alignment horizontal="center" vertical="center" readingOrder="2"/>
    </xf>
    <xf numFmtId="0" fontId="17" fillId="0" borderId="0"/>
    <xf numFmtId="0" fontId="12" fillId="0" borderId="0"/>
    <xf numFmtId="164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0" borderId="0" applyAlignment="0">
      <alignment horizontal="centerContinuous" vertical="center"/>
    </xf>
    <xf numFmtId="0" fontId="15" fillId="0" borderId="0" applyAlignment="0">
      <alignment horizontal="centerContinuous" vertical="center"/>
    </xf>
    <xf numFmtId="0" fontId="15" fillId="0" borderId="0" applyAlignment="0">
      <alignment horizontal="centerContinuous"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52" fillId="0" borderId="0">
      <alignment horizontal="left" vertical="center"/>
    </xf>
    <xf numFmtId="0" fontId="17" fillId="0" borderId="0">
      <alignment horizontal="left" vertical="center"/>
    </xf>
    <xf numFmtId="0" fontId="36" fillId="2" borderId="3" applyAlignment="0">
      <alignment horizontal="center" vertical="center"/>
    </xf>
    <xf numFmtId="0" fontId="33" fillId="0" borderId="4">
      <alignment horizontal="right" vertical="center" indent="1"/>
    </xf>
    <xf numFmtId="0" fontId="19" fillId="2" borderId="4">
      <alignment horizontal="right" vertical="center" wrapText="1" indent="1" readingOrder="2"/>
    </xf>
    <xf numFmtId="0" fontId="19" fillId="2" borderId="4">
      <alignment horizontal="right" vertical="center" wrapText="1" indent="1" readingOrder="2"/>
    </xf>
    <xf numFmtId="0" fontId="19" fillId="2" borderId="4">
      <alignment horizontal="right" vertical="center" wrapText="1" indent="1" readingOrder="2"/>
    </xf>
    <xf numFmtId="0" fontId="34" fillId="0" borderId="4">
      <alignment horizontal="right" vertical="center" indent="1"/>
    </xf>
    <xf numFmtId="0" fontId="34" fillId="2" borderId="4">
      <alignment horizontal="left" vertical="center" wrapText="1" indent="1"/>
    </xf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>
      <alignment horizontal="center" vertical="center" readingOrder="2"/>
    </xf>
    <xf numFmtId="0" fontId="14" fillId="0" borderId="0"/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0" fillId="0" borderId="0"/>
    <xf numFmtId="0" fontId="14" fillId="0" borderId="0"/>
    <xf numFmtId="0" fontId="14" fillId="0" borderId="0">
      <alignment horizontal="center" vertical="center" readingOrder="2"/>
    </xf>
    <xf numFmtId="0" fontId="10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0" fillId="0" borderId="0" applyFont="0" applyFill="0" applyBorder="0" applyAlignment="0" applyProtection="0"/>
    <xf numFmtId="0" fontId="8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7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4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651">
    <xf numFmtId="0" fontId="0" fillId="0" borderId="0" xfId="0"/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0" borderId="0" xfId="14" applyFont="1" applyAlignment="1">
      <alignment vertical="center"/>
    </xf>
    <xf numFmtId="0" fontId="20" fillId="0" borderId="0" xfId="17" applyFont="1" applyAlignment="1">
      <alignment horizontal="center" vertical="center"/>
    </xf>
    <xf numFmtId="0" fontId="19" fillId="0" borderId="0" xfId="17" applyFont="1"/>
    <xf numFmtId="0" fontId="20" fillId="0" borderId="0" xfId="17" applyFont="1" applyAlignment="1"/>
    <xf numFmtId="0" fontId="19" fillId="0" borderId="0" xfId="17" applyFont="1" applyAlignment="1"/>
    <xf numFmtId="0" fontId="15" fillId="0" borderId="0" xfId="17" applyFont="1"/>
    <xf numFmtId="0" fontId="26" fillId="0" borderId="0" xfId="17" applyFont="1"/>
    <xf numFmtId="0" fontId="14" fillId="0" borderId="0" xfId="17"/>
    <xf numFmtId="0" fontId="14" fillId="0" borderId="0" xfId="17" applyAlignment="1">
      <alignment horizontal="center" vertical="center"/>
    </xf>
    <xf numFmtId="0" fontId="42" fillId="0" borderId="0" xfId="17" applyFont="1" applyAlignment="1">
      <alignment horizontal="center" vertical="center"/>
    </xf>
    <xf numFmtId="0" fontId="43" fillId="0" borderId="0" xfId="17" applyFont="1" applyAlignment="1">
      <alignment horizontal="center" vertical="center"/>
    </xf>
    <xf numFmtId="0" fontId="44" fillId="0" borderId="0" xfId="17" applyFont="1" applyAlignment="1">
      <alignment horizontal="center" vertical="center" readingOrder="1"/>
    </xf>
    <xf numFmtId="0" fontId="45" fillId="0" borderId="0" xfId="17" applyFont="1" applyAlignment="1">
      <alignment horizontal="center" vertical="center"/>
    </xf>
    <xf numFmtId="0" fontId="20" fillId="0" borderId="0" xfId="17" applyFont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0" fillId="4" borderId="29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vertical="center" readingOrder="2"/>
    </xf>
    <xf numFmtId="0" fontId="17" fillId="0" borderId="0" xfId="0" applyFont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0" fontId="14" fillId="0" borderId="0" xfId="17" applyFont="1" applyAlignment="1">
      <alignment horizontal="center" vertical="center"/>
    </xf>
    <xf numFmtId="0" fontId="14" fillId="0" borderId="0" xfId="74" applyFont="1" applyAlignment="1">
      <alignment vertical="center"/>
    </xf>
    <xf numFmtId="0" fontId="14" fillId="0" borderId="0" xfId="74"/>
    <xf numFmtId="0" fontId="34" fillId="0" borderId="0" xfId="74" applyFont="1" applyAlignment="1">
      <alignment vertical="center"/>
    </xf>
    <xf numFmtId="3" fontId="20" fillId="4" borderId="26" xfId="0" applyNumberFormat="1" applyFont="1" applyFill="1" applyBorder="1" applyAlignment="1">
      <alignment horizontal="left" vertical="center" wrapText="1" indent="1"/>
    </xf>
    <xf numFmtId="0" fontId="0" fillId="0" borderId="0" xfId="0"/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17" applyFont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left" vertical="center" wrapText="1" indent="1"/>
    </xf>
    <xf numFmtId="3" fontId="20" fillId="3" borderId="26" xfId="0" applyNumberFormat="1" applyFont="1" applyFill="1" applyBorder="1" applyAlignment="1">
      <alignment horizontal="left" vertical="center" wrapText="1" indent="1"/>
    </xf>
    <xf numFmtId="3" fontId="20" fillId="3" borderId="50" xfId="0" applyNumberFormat="1" applyFont="1" applyFill="1" applyBorder="1" applyAlignment="1">
      <alignment horizontal="left" vertical="center" wrapText="1" indent="1"/>
    </xf>
    <xf numFmtId="0" fontId="46" fillId="0" borderId="0" xfId="74" applyFont="1" applyAlignment="1">
      <alignment vertical="center"/>
    </xf>
    <xf numFmtId="0" fontId="20" fillId="0" borderId="0" xfId="61" applyFont="1" applyAlignment="1">
      <alignment horizontal="left" vertical="center"/>
    </xf>
    <xf numFmtId="3" fontId="14" fillId="4" borderId="27" xfId="0" applyNumberFormat="1" applyFont="1" applyFill="1" applyBorder="1" applyAlignment="1">
      <alignment horizontal="left" vertical="center" wrapText="1" indent="1"/>
    </xf>
    <xf numFmtId="3" fontId="14" fillId="4" borderId="26" xfId="0" applyNumberFormat="1" applyFont="1" applyFill="1" applyBorder="1" applyAlignment="1">
      <alignment horizontal="left" vertical="center" wrapText="1" indent="1"/>
    </xf>
    <xf numFmtId="3" fontId="20" fillId="4" borderId="27" xfId="0" applyNumberFormat="1" applyFont="1" applyFill="1" applyBorder="1" applyAlignment="1">
      <alignment horizontal="left" vertical="center" wrapText="1" indent="1"/>
    </xf>
    <xf numFmtId="3" fontId="14" fillId="3" borderId="50" xfId="0" applyNumberFormat="1" applyFont="1" applyFill="1" applyBorder="1" applyAlignment="1">
      <alignment horizontal="right" vertical="center" indent="1"/>
    </xf>
    <xf numFmtId="3" fontId="20" fillId="3" borderId="50" xfId="0" applyNumberFormat="1" applyFont="1" applyFill="1" applyBorder="1" applyAlignment="1">
      <alignment horizontal="right" vertical="center" indent="1"/>
    </xf>
    <xf numFmtId="3" fontId="14" fillId="4" borderId="26" xfId="0" applyNumberFormat="1" applyFont="1" applyFill="1" applyBorder="1" applyAlignment="1">
      <alignment horizontal="right" vertical="center" indent="1"/>
    </xf>
    <xf numFmtId="0" fontId="16" fillId="3" borderId="0" xfId="4" applyFont="1" applyFill="1" applyAlignment="1">
      <alignment readingOrder="1"/>
    </xf>
    <xf numFmtId="0" fontId="19" fillId="3" borderId="0" xfId="17" applyFont="1" applyFill="1" applyBorder="1" applyAlignment="1">
      <alignment horizontal="right" vertical="center" readingOrder="2"/>
    </xf>
    <xf numFmtId="0" fontId="19" fillId="3" borderId="0" xfId="4" applyFont="1" applyFill="1" applyAlignment="1">
      <alignment readingOrder="1"/>
    </xf>
    <xf numFmtId="0" fontId="48" fillId="3" borderId="0" xfId="4" applyFont="1" applyFill="1" applyAlignment="1">
      <alignment readingOrder="1"/>
    </xf>
    <xf numFmtId="0" fontId="20" fillId="3" borderId="7" xfId="17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 readingOrder="2"/>
    </xf>
    <xf numFmtId="0" fontId="20" fillId="4" borderId="31" xfId="0" applyFont="1" applyFill="1" applyBorder="1" applyAlignment="1">
      <alignment horizontal="center" vertical="center"/>
    </xf>
    <xf numFmtId="3" fontId="20" fillId="3" borderId="29" xfId="0" applyNumberFormat="1" applyFont="1" applyFill="1" applyBorder="1" applyAlignment="1">
      <alignment horizontal="right" vertical="center" indent="1"/>
    </xf>
    <xf numFmtId="3" fontId="20" fillId="3" borderId="25" xfId="0" applyNumberFormat="1" applyFont="1" applyFill="1" applyBorder="1" applyAlignment="1">
      <alignment horizontal="left" vertical="center" wrapText="1" indent="1"/>
    </xf>
    <xf numFmtId="0" fontId="19" fillId="3" borderId="17" xfId="0" applyFont="1" applyFill="1" applyBorder="1" applyAlignment="1">
      <alignment horizontal="center" vertical="center" readingOrder="2"/>
    </xf>
    <xf numFmtId="0" fontId="19" fillId="3" borderId="33" xfId="0" applyFont="1" applyFill="1" applyBorder="1" applyAlignment="1">
      <alignment horizontal="center" vertical="center" readingOrder="2"/>
    </xf>
    <xf numFmtId="3" fontId="20" fillId="4" borderId="50" xfId="0" applyNumberFormat="1" applyFont="1" applyFill="1" applyBorder="1" applyAlignment="1">
      <alignment horizontal="right" vertical="center" indent="1"/>
    </xf>
    <xf numFmtId="3" fontId="14" fillId="3" borderId="26" xfId="0" applyNumberFormat="1" applyFont="1" applyFill="1" applyBorder="1" applyAlignment="1">
      <alignment horizontal="right" vertical="center" indent="1"/>
    </xf>
    <xf numFmtId="3" fontId="20" fillId="4" borderId="32" xfId="0" applyNumberFormat="1" applyFont="1" applyFill="1" applyBorder="1" applyAlignment="1">
      <alignment horizontal="right" vertical="center" indent="1"/>
    </xf>
    <xf numFmtId="0" fontId="31" fillId="4" borderId="19" xfId="0" applyFont="1" applyFill="1" applyBorder="1" applyAlignment="1">
      <alignment horizontal="center" vertical="center"/>
    </xf>
    <xf numFmtId="0" fontId="19" fillId="3" borderId="0" xfId="17" applyFont="1" applyFill="1" applyAlignment="1">
      <alignment horizontal="right" vertical="center" readingOrder="2"/>
    </xf>
    <xf numFmtId="0" fontId="20" fillId="3" borderId="0" xfId="17" applyFont="1" applyFill="1" applyBorder="1" applyAlignment="1">
      <alignment vertical="center"/>
    </xf>
    <xf numFmtId="0" fontId="20" fillId="3" borderId="0" xfId="17" applyFont="1" applyFill="1" applyAlignment="1">
      <alignment horizontal="center" vertical="center"/>
    </xf>
    <xf numFmtId="0" fontId="20" fillId="3" borderId="0" xfId="17" applyFont="1" applyFill="1" applyAlignment="1">
      <alignment horizontal="left" vertical="center"/>
    </xf>
    <xf numFmtId="0" fontId="19" fillId="3" borderId="7" xfId="17" applyFont="1" applyFill="1" applyBorder="1" applyAlignment="1">
      <alignment horizontal="right" vertical="center" readingOrder="2"/>
    </xf>
    <xf numFmtId="0" fontId="20" fillId="3" borderId="7" xfId="17" applyFont="1" applyFill="1" applyBorder="1" applyAlignment="1">
      <alignment vertical="center"/>
    </xf>
    <xf numFmtId="0" fontId="46" fillId="3" borderId="7" xfId="17" applyFont="1" applyFill="1" applyBorder="1" applyAlignment="1">
      <alignment vertical="center"/>
    </xf>
    <xf numFmtId="0" fontId="20" fillId="3" borderId="7" xfId="17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 wrapText="1" readingOrder="2"/>
    </xf>
    <xf numFmtId="0" fontId="19" fillId="4" borderId="33" xfId="0" applyFont="1" applyFill="1" applyBorder="1" applyAlignment="1">
      <alignment horizontal="center" vertical="center" wrapText="1" readingOrder="2"/>
    </xf>
    <xf numFmtId="0" fontId="19" fillId="3" borderId="58" xfId="0" applyFont="1" applyFill="1" applyBorder="1" applyAlignment="1">
      <alignment horizontal="center" vertical="center" wrapText="1" readingOrder="2"/>
    </xf>
    <xf numFmtId="0" fontId="19" fillId="3" borderId="20" xfId="0" applyFont="1" applyFill="1" applyBorder="1" applyAlignment="1">
      <alignment horizontal="center" vertical="center" wrapText="1" readingOrder="2"/>
    </xf>
    <xf numFmtId="0" fontId="41" fillId="0" borderId="0" xfId="0" applyFont="1"/>
    <xf numFmtId="0" fontId="19" fillId="3" borderId="0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top" wrapText="1"/>
    </xf>
    <xf numFmtId="0" fontId="14" fillId="3" borderId="51" xfId="0" applyFont="1" applyFill="1" applyBorder="1" applyAlignment="1">
      <alignment vertical="center" readingOrder="2"/>
    </xf>
    <xf numFmtId="0" fontId="20" fillId="3" borderId="31" xfId="0" applyFont="1" applyFill="1" applyBorder="1" applyAlignment="1">
      <alignment horizontal="left" vertical="center" wrapText="1" indent="1"/>
    </xf>
    <xf numFmtId="0" fontId="14" fillId="3" borderId="25" xfId="0" applyFont="1" applyFill="1" applyBorder="1" applyAlignment="1">
      <alignment horizontal="right" vertical="center" indent="1"/>
    </xf>
    <xf numFmtId="0" fontId="14" fillId="4" borderId="28" xfId="0" applyFont="1" applyFill="1" applyBorder="1" applyAlignment="1">
      <alignment horizontal="right" vertical="center" indent="1"/>
    </xf>
    <xf numFmtId="0" fontId="20" fillId="3" borderId="32" xfId="0" applyFont="1" applyFill="1" applyBorder="1" applyAlignment="1">
      <alignment horizontal="right" vertical="center" indent="1"/>
    </xf>
    <xf numFmtId="165" fontId="14" fillId="3" borderId="25" xfId="88" applyNumberFormat="1" applyFont="1" applyFill="1" applyBorder="1" applyAlignment="1">
      <alignment horizontal="right" vertical="center" indent="1"/>
    </xf>
    <xf numFmtId="165" fontId="20" fillId="3" borderId="32" xfId="0" applyNumberFormat="1" applyFont="1" applyFill="1" applyBorder="1" applyAlignment="1">
      <alignment horizontal="right" vertical="center" indent="1"/>
    </xf>
    <xf numFmtId="165" fontId="14" fillId="4" borderId="19" xfId="88" applyNumberFormat="1" applyFont="1" applyFill="1" applyBorder="1" applyAlignment="1">
      <alignment horizontal="right" vertical="center" indent="1"/>
    </xf>
    <xf numFmtId="0" fontId="14" fillId="3" borderId="19" xfId="0" applyFont="1" applyFill="1" applyBorder="1" applyAlignment="1">
      <alignment horizontal="right" vertical="center" indent="1"/>
    </xf>
    <xf numFmtId="165" fontId="14" fillId="3" borderId="19" xfId="88" applyNumberFormat="1" applyFont="1" applyFill="1" applyBorder="1" applyAlignment="1">
      <alignment horizontal="right" vertical="center" indent="1"/>
    </xf>
    <xf numFmtId="0" fontId="54" fillId="5" borderId="21" xfId="0" applyFont="1" applyFill="1" applyBorder="1" applyAlignment="1">
      <alignment horizontal="center" vertical="center" wrapText="1" readingOrder="1"/>
    </xf>
    <xf numFmtId="0" fontId="54" fillId="4" borderId="34" xfId="0" applyFont="1" applyFill="1" applyBorder="1" applyAlignment="1">
      <alignment horizontal="center" vertical="center" wrapText="1" readingOrder="1"/>
    </xf>
    <xf numFmtId="0" fontId="54" fillId="5" borderId="52" xfId="0" applyFont="1" applyFill="1" applyBorder="1" applyAlignment="1">
      <alignment horizontal="center" vertical="center" wrapText="1" readingOrder="1"/>
    </xf>
    <xf numFmtId="0" fontId="54" fillId="4" borderId="31" xfId="0" applyFont="1" applyFill="1" applyBorder="1" applyAlignment="1">
      <alignment horizontal="center" vertical="center" wrapText="1" readingOrder="1"/>
    </xf>
    <xf numFmtId="0" fontId="20" fillId="4" borderId="32" xfId="0" applyFont="1" applyFill="1" applyBorder="1" applyAlignment="1">
      <alignment horizontal="right" vertical="center" indent="1"/>
    </xf>
    <xf numFmtId="0" fontId="54" fillId="3" borderId="31" xfId="0" applyFont="1" applyFill="1" applyBorder="1" applyAlignment="1">
      <alignment horizontal="center" vertical="center" wrapText="1" readingOrder="1"/>
    </xf>
    <xf numFmtId="0" fontId="20" fillId="3" borderId="20" xfId="0" applyFont="1" applyFill="1" applyBorder="1" applyAlignment="1">
      <alignment horizontal="center" vertical="center" wrapText="1" readingOrder="2"/>
    </xf>
    <xf numFmtId="0" fontId="20" fillId="4" borderId="33" xfId="0" applyFont="1" applyFill="1" applyBorder="1" applyAlignment="1">
      <alignment horizontal="center" vertical="center" wrapText="1" readingOrder="2"/>
    </xf>
    <xf numFmtId="0" fontId="20" fillId="3" borderId="58" xfId="0" applyFont="1" applyFill="1" applyBorder="1" applyAlignment="1">
      <alignment horizontal="center" vertical="center" wrapText="1" readingOrder="2"/>
    </xf>
    <xf numFmtId="0" fontId="19" fillId="3" borderId="0" xfId="61" applyFont="1" applyFill="1" applyAlignment="1">
      <alignment horizontal="right" vertical="center" readingOrder="2"/>
    </xf>
    <xf numFmtId="0" fontId="20" fillId="3" borderId="0" xfId="61" applyFont="1" applyFill="1" applyBorder="1" applyAlignment="1">
      <alignment vertical="center"/>
    </xf>
    <xf numFmtId="0" fontId="20" fillId="3" borderId="0" xfId="61" applyFont="1" applyFill="1" applyAlignment="1">
      <alignment horizontal="center" vertical="center"/>
    </xf>
    <xf numFmtId="0" fontId="20" fillId="3" borderId="0" xfId="61" applyFont="1" applyFill="1" applyAlignment="1">
      <alignment horizontal="left" vertical="center"/>
    </xf>
    <xf numFmtId="0" fontId="19" fillId="3" borderId="0" xfId="17" applyFont="1" applyFill="1" applyAlignment="1"/>
    <xf numFmtId="0" fontId="19" fillId="3" borderId="0" xfId="17" applyFont="1" applyFill="1"/>
    <xf numFmtId="0" fontId="20" fillId="3" borderId="0" xfId="17" applyFont="1" applyFill="1" applyAlignment="1"/>
    <xf numFmtId="0" fontId="21" fillId="3" borderId="0" xfId="17" applyFont="1" applyFill="1" applyAlignment="1">
      <alignment horizontal="center" vertical="center"/>
    </xf>
    <xf numFmtId="0" fontId="55" fillId="3" borderId="0" xfId="17" applyFont="1" applyFill="1" applyBorder="1" applyAlignment="1">
      <alignment vertical="top" wrapText="1" readingOrder="2"/>
    </xf>
    <xf numFmtId="0" fontId="20" fillId="3" borderId="0" xfId="17" applyFont="1" applyFill="1" applyBorder="1" applyAlignment="1">
      <alignment vertical="top" wrapText="1" readingOrder="1"/>
    </xf>
    <xf numFmtId="0" fontId="19" fillId="3" borderId="0" xfId="17" applyFont="1" applyFill="1" applyBorder="1"/>
    <xf numFmtId="0" fontId="0" fillId="0" borderId="0" xfId="0" applyAlignment="1">
      <alignment wrapText="1"/>
    </xf>
    <xf numFmtId="3" fontId="20" fillId="3" borderId="26" xfId="0" applyNumberFormat="1" applyFont="1" applyFill="1" applyBorder="1" applyAlignment="1">
      <alignment horizontal="right" vertical="center" indent="1"/>
    </xf>
    <xf numFmtId="3" fontId="20" fillId="4" borderId="26" xfId="0" applyNumberFormat="1" applyFont="1" applyFill="1" applyBorder="1" applyAlignment="1">
      <alignment horizontal="right" vertical="center" indent="1"/>
    </xf>
    <xf numFmtId="0" fontId="20" fillId="4" borderId="69" xfId="0" applyFont="1" applyFill="1" applyBorder="1" applyAlignment="1">
      <alignment horizontal="center" vertical="center"/>
    </xf>
    <xf numFmtId="0" fontId="21" fillId="0" borderId="0" xfId="17" applyFont="1" applyAlignment="1">
      <alignment wrapText="1" readingOrder="2"/>
    </xf>
    <xf numFmtId="0" fontId="21" fillId="0" borderId="0" xfId="17" applyFont="1" applyAlignment="1">
      <alignment vertical="center" readingOrder="2"/>
    </xf>
    <xf numFmtId="0" fontId="19" fillId="0" borderId="0" xfId="17" applyFont="1" applyAlignment="1">
      <alignment vertical="center" wrapText="1" readingOrder="2"/>
    </xf>
    <xf numFmtId="0" fontId="19" fillId="0" borderId="0" xfId="17" applyFont="1" applyAlignment="1">
      <alignment vertical="center" readingOrder="1"/>
    </xf>
    <xf numFmtId="0" fontId="19" fillId="3" borderId="0" xfId="17" applyFont="1" applyFill="1" applyAlignment="1">
      <alignment vertical="center" readingOrder="2"/>
    </xf>
    <xf numFmtId="0" fontId="19" fillId="3" borderId="0" xfId="0" applyFont="1" applyFill="1" applyBorder="1" applyAlignment="1">
      <alignment horizontal="right" vertical="center" wrapText="1" indent="1" readingOrder="2"/>
    </xf>
    <xf numFmtId="0" fontId="19" fillId="4" borderId="0" xfId="0" applyFont="1" applyFill="1" applyBorder="1" applyAlignment="1">
      <alignment horizontal="right" vertical="center" wrapText="1" indent="1" readingOrder="2"/>
    </xf>
    <xf numFmtId="0" fontId="59" fillId="4" borderId="0" xfId="0" applyFont="1" applyFill="1" applyBorder="1" applyAlignment="1">
      <alignment horizontal="left" vertical="center" indent="1"/>
    </xf>
    <xf numFmtId="0" fontId="21" fillId="3" borderId="0" xfId="5" applyFont="1" applyFill="1" applyAlignment="1">
      <alignment vertical="center"/>
    </xf>
    <xf numFmtId="0" fontId="38" fillId="3" borderId="0" xfId="5" applyFont="1" applyFill="1" applyAlignment="1">
      <alignment vertical="center" readingOrder="2"/>
    </xf>
    <xf numFmtId="0" fontId="19" fillId="3" borderId="0" xfId="14" applyFont="1" applyFill="1" applyAlignment="1">
      <alignment vertical="center"/>
    </xf>
    <xf numFmtId="0" fontId="19" fillId="3" borderId="0" xfId="5" applyFont="1" applyFill="1" applyAlignment="1">
      <alignment vertical="center"/>
    </xf>
    <xf numFmtId="0" fontId="20" fillId="3" borderId="0" xfId="17" applyFont="1" applyFill="1" applyBorder="1" applyAlignment="1">
      <alignment horizontal="left" vertical="center"/>
    </xf>
    <xf numFmtId="0" fontId="20" fillId="4" borderId="32" xfId="0" applyFont="1" applyFill="1" applyBorder="1" applyAlignment="1">
      <alignment horizontal="center" vertical="center" wrapText="1" readingOrder="1"/>
    </xf>
    <xf numFmtId="0" fontId="20" fillId="4" borderId="31" xfId="14" applyFont="1" applyFill="1" applyBorder="1" applyAlignment="1">
      <alignment horizontal="center" vertical="center"/>
    </xf>
    <xf numFmtId="3" fontId="20" fillId="4" borderId="32" xfId="14" applyNumberFormat="1" applyFont="1" applyFill="1" applyBorder="1" applyAlignment="1">
      <alignment horizontal="right" vertical="center" indent="1"/>
    </xf>
    <xf numFmtId="0" fontId="19" fillId="4" borderId="30" xfId="14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right" vertical="center" wrapText="1" indent="1"/>
    </xf>
    <xf numFmtId="0" fontId="19" fillId="4" borderId="17" xfId="0" applyFont="1" applyFill="1" applyBorder="1" applyAlignment="1">
      <alignment horizontal="right" vertical="center" wrapText="1" indent="1"/>
    </xf>
    <xf numFmtId="0" fontId="19" fillId="3" borderId="17" xfId="0" applyFont="1" applyFill="1" applyBorder="1" applyAlignment="1">
      <alignment horizontal="right" vertical="center" wrapText="1" indent="1"/>
    </xf>
    <xf numFmtId="0" fontId="17" fillId="3" borderId="43" xfId="10" applyFont="1" applyFill="1" applyBorder="1" applyAlignment="1">
      <alignment horizontal="left" vertical="center" wrapText="1" indent="1" readingOrder="1"/>
    </xf>
    <xf numFmtId="0" fontId="17" fillId="4" borderId="18" xfId="10" applyFont="1" applyFill="1" applyBorder="1" applyAlignment="1">
      <alignment horizontal="left" vertical="center" wrapText="1" indent="1" readingOrder="1"/>
    </xf>
    <xf numFmtId="0" fontId="17" fillId="3" borderId="18" xfId="10" applyFont="1" applyFill="1" applyBorder="1" applyAlignment="1">
      <alignment horizontal="left" vertical="center" wrapText="1" indent="1" readingOrder="1"/>
    </xf>
    <xf numFmtId="0" fontId="14" fillId="4" borderId="18" xfId="10" applyFont="1" applyFill="1" applyBorder="1" applyAlignment="1">
      <alignment horizontal="left" vertical="center" wrapText="1" indent="1" readingOrder="1"/>
    </xf>
    <xf numFmtId="0" fontId="14" fillId="3" borderId="18" xfId="10" applyFont="1" applyFill="1" applyBorder="1" applyAlignment="1">
      <alignment horizontal="left" vertical="center" wrapText="1" indent="1" readingOrder="1"/>
    </xf>
    <xf numFmtId="0" fontId="14" fillId="3" borderId="24" xfId="10" applyFont="1" applyFill="1" applyBorder="1" applyAlignment="1">
      <alignment horizontal="left" vertical="center" wrapText="1" indent="1" readingOrder="1"/>
    </xf>
    <xf numFmtId="0" fontId="17" fillId="3" borderId="0" xfId="14" applyFont="1" applyFill="1" applyAlignment="1">
      <alignment vertical="center"/>
    </xf>
    <xf numFmtId="3" fontId="20" fillId="3" borderId="26" xfId="0" applyNumberFormat="1" applyFont="1" applyFill="1" applyBorder="1" applyAlignment="1">
      <alignment horizontal="center" vertical="center" wrapText="1"/>
    </xf>
    <xf numFmtId="0" fontId="14" fillId="4" borderId="26" xfId="74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 wrapText="1"/>
    </xf>
    <xf numFmtId="0" fontId="14" fillId="0" borderId="26" xfId="74" applyFont="1" applyBorder="1" applyAlignment="1">
      <alignment horizontal="center" vertical="center"/>
    </xf>
    <xf numFmtId="3" fontId="14" fillId="3" borderId="25" xfId="0" applyNumberFormat="1" applyFont="1" applyFill="1" applyBorder="1" applyAlignment="1">
      <alignment horizontal="center" vertical="center" wrapText="1"/>
    </xf>
    <xf numFmtId="3" fontId="20" fillId="3" borderId="25" xfId="0" applyNumberFormat="1" applyFont="1" applyFill="1" applyBorder="1" applyAlignment="1">
      <alignment horizontal="center" vertical="center" wrapText="1"/>
    </xf>
    <xf numFmtId="0" fontId="20" fillId="4" borderId="29" xfId="16" applyFont="1" applyFill="1" applyBorder="1" applyAlignment="1">
      <alignment horizontal="center" wrapText="1"/>
    </xf>
    <xf numFmtId="0" fontId="19" fillId="3" borderId="20" xfId="0" applyFont="1" applyFill="1" applyBorder="1" applyAlignment="1">
      <alignment horizontal="right" vertical="center" wrapText="1" indent="1" readingOrder="2"/>
    </xf>
    <xf numFmtId="0" fontId="19" fillId="4" borderId="17" xfId="0" applyFont="1" applyFill="1" applyBorder="1" applyAlignment="1">
      <alignment horizontal="right" vertical="center" wrapText="1" indent="1" readingOrder="2"/>
    </xf>
    <xf numFmtId="0" fontId="19" fillId="3" borderId="17" xfId="0" applyFont="1" applyFill="1" applyBorder="1" applyAlignment="1">
      <alignment horizontal="right" vertical="center" wrapText="1" indent="1" readingOrder="2"/>
    </xf>
    <xf numFmtId="0" fontId="19" fillId="4" borderId="33" xfId="0" applyFont="1" applyFill="1" applyBorder="1" applyAlignment="1">
      <alignment horizontal="right" vertical="center" wrapText="1" indent="1" readingOrder="2"/>
    </xf>
    <xf numFmtId="0" fontId="14" fillId="4" borderId="28" xfId="74" applyFont="1" applyFill="1" applyBorder="1" applyAlignment="1">
      <alignment horizontal="center" vertical="center"/>
    </xf>
    <xf numFmtId="3" fontId="20" fillId="4" borderId="28" xfId="0" applyNumberFormat="1" applyFont="1" applyFill="1" applyBorder="1" applyAlignment="1">
      <alignment horizontal="center" vertical="center" wrapText="1"/>
    </xf>
    <xf numFmtId="0" fontId="60" fillId="3" borderId="0" xfId="4" applyFont="1" applyFill="1" applyAlignment="1">
      <alignment readingOrder="1"/>
    </xf>
    <xf numFmtId="0" fontId="59" fillId="3" borderId="0" xfId="0" applyFont="1" applyFill="1" applyBorder="1" applyAlignment="1">
      <alignment horizontal="left" vertical="center" wrapText="1" indent="1"/>
    </xf>
    <xf numFmtId="0" fontId="39" fillId="3" borderId="26" xfId="0" applyFont="1" applyFill="1" applyBorder="1" applyAlignment="1">
      <alignment horizontal="center" vertical="center" wrapText="1"/>
    </xf>
    <xf numFmtId="0" fontId="39" fillId="4" borderId="26" xfId="0" applyFont="1" applyFill="1" applyBorder="1" applyAlignment="1">
      <alignment horizontal="center" vertical="center" wrapText="1"/>
    </xf>
    <xf numFmtId="3" fontId="20" fillId="4" borderId="25" xfId="0" applyNumberFormat="1" applyFont="1" applyFill="1" applyBorder="1" applyAlignment="1">
      <alignment horizontal="left" vertical="center" wrapText="1" indent="1"/>
    </xf>
    <xf numFmtId="0" fontId="29" fillId="4" borderId="29" xfId="10" applyFont="1" applyFill="1" applyBorder="1" applyAlignment="1">
      <alignment horizontal="center" wrapText="1" readingOrder="1"/>
    </xf>
    <xf numFmtId="3" fontId="14" fillId="0" borderId="0" xfId="74" applyNumberFormat="1" applyFont="1" applyAlignment="1">
      <alignment vertical="center"/>
    </xf>
    <xf numFmtId="165" fontId="14" fillId="0" borderId="0" xfId="74" applyNumberFormat="1" applyFont="1" applyAlignment="1">
      <alignment vertical="center"/>
    </xf>
    <xf numFmtId="165" fontId="20" fillId="4" borderId="32" xfId="0" applyNumberFormat="1" applyFont="1" applyFill="1" applyBorder="1" applyAlignment="1">
      <alignment horizontal="right" vertical="center" indent="1"/>
    </xf>
    <xf numFmtId="0" fontId="20" fillId="4" borderId="31" xfId="0" applyFont="1" applyFill="1" applyBorder="1" applyAlignment="1">
      <alignment horizontal="center" vertical="center" wrapText="1" readingOrder="1"/>
    </xf>
    <xf numFmtId="3" fontId="14" fillId="3" borderId="43" xfId="14" applyNumberFormat="1" applyFont="1" applyFill="1" applyBorder="1" applyAlignment="1">
      <alignment horizontal="right" vertical="center" indent="1"/>
    </xf>
    <xf numFmtId="3" fontId="14" fillId="4" borderId="18" xfId="14" applyNumberFormat="1" applyFont="1" applyFill="1" applyBorder="1" applyAlignment="1">
      <alignment horizontal="right" vertical="center" indent="1"/>
    </xf>
    <xf numFmtId="3" fontId="14" fillId="3" borderId="18" xfId="14" applyNumberFormat="1" applyFont="1" applyFill="1" applyBorder="1" applyAlignment="1">
      <alignment horizontal="right" vertical="center" indent="1"/>
    </xf>
    <xf numFmtId="3" fontId="14" fillId="3" borderId="24" xfId="14" applyNumberFormat="1" applyFont="1" applyFill="1" applyBorder="1" applyAlignment="1">
      <alignment horizontal="right" vertical="center" indent="1"/>
    </xf>
    <xf numFmtId="0" fontId="46" fillId="0" borderId="0" xfId="74" applyFont="1" applyBorder="1" applyAlignment="1">
      <alignment vertical="center"/>
    </xf>
    <xf numFmtId="3" fontId="20" fillId="3" borderId="0" xfId="0" applyNumberFormat="1" applyFont="1" applyFill="1" applyBorder="1" applyAlignment="1">
      <alignment horizontal="left" vertical="center" wrapText="1" indent="1"/>
    </xf>
    <xf numFmtId="0" fontId="14" fillId="0" borderId="0" xfId="74" applyFont="1" applyBorder="1" applyAlignment="1">
      <alignment vertical="center"/>
    </xf>
    <xf numFmtId="3" fontId="14" fillId="3" borderId="25" xfId="0" applyNumberFormat="1" applyFont="1" applyFill="1" applyBorder="1" applyAlignment="1">
      <alignment horizontal="left" vertical="center" wrapText="1" indent="1"/>
    </xf>
    <xf numFmtId="3" fontId="14" fillId="4" borderId="25" xfId="0" applyNumberFormat="1" applyFont="1" applyFill="1" applyBorder="1" applyAlignment="1">
      <alignment horizontal="left" vertical="center" wrapText="1" indent="1"/>
    </xf>
    <xf numFmtId="0" fontId="19" fillId="3" borderId="68" xfId="0" applyFont="1" applyFill="1" applyBorder="1" applyAlignment="1">
      <alignment horizontal="center" vertical="center" wrapText="1" readingOrder="2"/>
    </xf>
    <xf numFmtId="3" fontId="14" fillId="4" borderId="26" xfId="90" applyNumberFormat="1" applyFont="1" applyFill="1" applyBorder="1" applyAlignment="1">
      <alignment horizontal="right" vertical="center" indent="1"/>
    </xf>
    <xf numFmtId="3" fontId="14" fillId="3" borderId="26" xfId="90" applyNumberFormat="1" applyFont="1" applyFill="1" applyBorder="1" applyAlignment="1">
      <alignment horizontal="right" vertical="center" indent="1"/>
    </xf>
    <xf numFmtId="3" fontId="14" fillId="3" borderId="28" xfId="90" applyNumberFormat="1" applyFont="1" applyFill="1" applyBorder="1" applyAlignment="1">
      <alignment horizontal="right" vertical="center" indent="1"/>
    </xf>
    <xf numFmtId="0" fontId="20" fillId="4" borderId="6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 readingOrder="1"/>
    </xf>
    <xf numFmtId="0" fontId="14" fillId="0" borderId="34" xfId="10" applyFont="1" applyFill="1" applyBorder="1" applyAlignment="1">
      <alignment horizontal="left" vertical="center" wrapText="1" indent="1" readingOrder="1"/>
    </xf>
    <xf numFmtId="3" fontId="14" fillId="0" borderId="34" xfId="14" applyNumberFormat="1" applyFont="1" applyFill="1" applyBorder="1" applyAlignment="1">
      <alignment horizontal="right" vertical="center" indent="1"/>
    </xf>
    <xf numFmtId="0" fontId="19" fillId="0" borderId="58" xfId="0" applyFont="1" applyFill="1" applyBorder="1" applyAlignment="1">
      <alignment horizontal="right" vertical="center" wrapText="1" indent="1"/>
    </xf>
    <xf numFmtId="0" fontId="19" fillId="4" borderId="0" xfId="0" applyFont="1" applyFill="1" applyBorder="1" applyAlignment="1">
      <alignment horizontal="right" vertical="center" wrapText="1" indent="1"/>
    </xf>
    <xf numFmtId="0" fontId="14" fillId="4" borderId="34" xfId="10" applyFont="1" applyFill="1" applyBorder="1" applyAlignment="1">
      <alignment horizontal="left" vertical="center" wrapText="1" indent="1" readingOrder="1"/>
    </xf>
    <xf numFmtId="3" fontId="14" fillId="4" borderId="34" xfId="14" applyNumberFormat="1" applyFont="1" applyFill="1" applyBorder="1" applyAlignment="1">
      <alignment horizontal="right" vertical="center" indent="1"/>
    </xf>
    <xf numFmtId="0" fontId="19" fillId="3" borderId="45" xfId="0" applyFont="1" applyFill="1" applyBorder="1" applyAlignment="1">
      <alignment horizontal="right" vertical="center" wrapText="1" indent="1"/>
    </xf>
    <xf numFmtId="0" fontId="19" fillId="3" borderId="23" xfId="0" applyFont="1" applyFill="1" applyBorder="1" applyAlignment="1">
      <alignment horizontal="center" vertical="center" readingOrder="2"/>
    </xf>
    <xf numFmtId="3" fontId="14" fillId="3" borderId="27" xfId="0" applyNumberFormat="1" applyFont="1" applyFill="1" applyBorder="1" applyAlignment="1">
      <alignment horizontal="right" vertical="center" indent="1"/>
    </xf>
    <xf numFmtId="3" fontId="20" fillId="3" borderId="27" xfId="0" applyNumberFormat="1" applyFont="1" applyFill="1" applyBorder="1" applyAlignment="1">
      <alignment horizontal="right" vertical="center" indent="1"/>
    </xf>
    <xf numFmtId="0" fontId="20" fillId="3" borderId="24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 wrapText="1"/>
    </xf>
    <xf numFmtId="3" fontId="20" fillId="3" borderId="63" xfId="0" applyNumberFormat="1" applyFont="1" applyFill="1" applyBorder="1" applyAlignment="1">
      <alignment horizontal="left" vertical="center" wrapText="1" indent="1"/>
    </xf>
    <xf numFmtId="0" fontId="19" fillId="3" borderId="51" xfId="0" applyFont="1" applyFill="1" applyBorder="1" applyAlignment="1">
      <alignment horizontal="right" vertical="center" wrapText="1" indent="1" readingOrder="2"/>
    </xf>
    <xf numFmtId="0" fontId="59" fillId="3" borderId="51" xfId="0" applyFont="1" applyFill="1" applyBorder="1" applyAlignment="1">
      <alignment horizontal="left" vertical="center" indent="1"/>
    </xf>
    <xf numFmtId="0" fontId="59" fillId="3" borderId="0" xfId="0" applyFont="1" applyFill="1" applyBorder="1" applyAlignment="1">
      <alignment horizontal="left" vertical="center" indent="1"/>
    </xf>
    <xf numFmtId="0" fontId="19" fillId="3" borderId="16" xfId="0" applyFont="1" applyFill="1" applyBorder="1" applyAlignment="1">
      <alignment horizontal="center" vertical="center" readingOrder="2"/>
    </xf>
    <xf numFmtId="3" fontId="20" fillId="3" borderId="16" xfId="0" applyNumberFormat="1" applyFont="1" applyFill="1" applyBorder="1" applyAlignment="1">
      <alignment horizontal="right" vertical="center" indent="1"/>
    </xf>
    <xf numFmtId="0" fontId="20" fillId="3" borderId="16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left" vertical="center" wrapText="1" indent="1"/>
    </xf>
    <xf numFmtId="3" fontId="14" fillId="4" borderId="28" xfId="0" applyNumberFormat="1" applyFont="1" applyFill="1" applyBorder="1" applyAlignment="1">
      <alignment horizontal="right" vertical="center" indent="1"/>
    </xf>
    <xf numFmtId="3" fontId="20" fillId="4" borderId="28" xfId="0" applyNumberFormat="1" applyFont="1" applyFill="1" applyBorder="1" applyAlignment="1">
      <alignment horizontal="right" vertical="center" indent="1"/>
    </xf>
    <xf numFmtId="0" fontId="39" fillId="4" borderId="25" xfId="0" applyFont="1" applyFill="1" applyBorder="1" applyAlignment="1">
      <alignment horizontal="center" vertical="center" wrapText="1"/>
    </xf>
    <xf numFmtId="0" fontId="39" fillId="3" borderId="25" xfId="0" applyFont="1" applyFill="1" applyBorder="1" applyAlignment="1">
      <alignment horizontal="center" vertical="center" wrapText="1"/>
    </xf>
    <xf numFmtId="3" fontId="20" fillId="4" borderId="63" xfId="0" applyNumberFormat="1" applyFont="1" applyFill="1" applyBorder="1" applyAlignment="1">
      <alignment horizontal="left" vertical="center" wrapText="1" indent="1"/>
    </xf>
    <xf numFmtId="0" fontId="19" fillId="3" borderId="49" xfId="0" applyFont="1" applyFill="1" applyBorder="1" applyAlignment="1">
      <alignment horizontal="center" vertical="center" wrapText="1" readingOrder="2"/>
    </xf>
    <xf numFmtId="3" fontId="14" fillId="3" borderId="50" xfId="90" applyNumberFormat="1" applyFont="1" applyFill="1" applyBorder="1" applyAlignment="1">
      <alignment horizontal="right" vertical="center" indent="1"/>
    </xf>
    <xf numFmtId="0" fontId="54" fillId="5" borderId="43" xfId="0" applyFont="1" applyFill="1" applyBorder="1" applyAlignment="1">
      <alignment horizontal="center" vertical="center" wrapText="1" readingOrder="1"/>
    </xf>
    <xf numFmtId="1" fontId="29" fillId="4" borderId="29" xfId="9" applyFont="1" applyFill="1" applyBorder="1" applyAlignment="1">
      <alignment horizontal="center" wrapText="1"/>
    </xf>
    <xf numFmtId="0" fontId="19" fillId="4" borderId="29" xfId="17" applyFont="1" applyFill="1" applyBorder="1" applyAlignment="1">
      <alignment horizontal="center" wrapText="1"/>
    </xf>
    <xf numFmtId="3" fontId="14" fillId="3" borderId="25" xfId="0" quotePrefix="1" applyNumberFormat="1" applyFont="1" applyFill="1" applyBorder="1" applyAlignment="1">
      <alignment horizontal="center" vertical="center" wrapText="1"/>
    </xf>
    <xf numFmtId="0" fontId="14" fillId="4" borderId="26" xfId="74" quotePrefix="1" applyFont="1" applyFill="1" applyBorder="1" applyAlignment="1">
      <alignment horizontal="center" vertical="center"/>
    </xf>
    <xf numFmtId="0" fontId="14" fillId="0" borderId="26" xfId="74" quotePrefix="1" applyFont="1" applyBorder="1" applyAlignment="1">
      <alignment horizontal="center" vertical="center"/>
    </xf>
    <xf numFmtId="0" fontId="14" fillId="3" borderId="21" xfId="0" applyFont="1" applyFill="1" applyBorder="1" applyAlignment="1">
      <alignment horizontal="left" vertical="center" wrapText="1" indent="1" readingOrder="1"/>
    </xf>
    <xf numFmtId="0" fontId="31" fillId="4" borderId="22" xfId="10" applyFont="1" applyFill="1" applyBorder="1" applyAlignment="1">
      <alignment horizontal="center" vertical="top" wrapText="1" readingOrder="1"/>
    </xf>
    <xf numFmtId="0" fontId="14" fillId="4" borderId="18" xfId="74" applyFont="1" applyFill="1" applyBorder="1" applyAlignment="1">
      <alignment horizontal="left" vertical="center" wrapText="1" indent="1"/>
    </xf>
    <xf numFmtId="0" fontId="14" fillId="0" borderId="18" xfId="74" applyFont="1" applyBorder="1" applyAlignment="1">
      <alignment horizontal="left" vertical="center" wrapText="1" indent="1"/>
    </xf>
    <xf numFmtId="0" fontId="14" fillId="4" borderId="34" xfId="74" applyFont="1" applyFill="1" applyBorder="1" applyAlignment="1">
      <alignment horizontal="left" vertical="center" wrapText="1" indent="1"/>
    </xf>
    <xf numFmtId="0" fontId="19" fillId="4" borderId="72" xfId="0" applyFont="1" applyFill="1" applyBorder="1" applyAlignment="1">
      <alignment horizontal="right" vertical="center" wrapText="1" indent="1"/>
    </xf>
    <xf numFmtId="0" fontId="20" fillId="4" borderId="71" xfId="0" applyFont="1" applyFill="1" applyBorder="1" applyAlignment="1">
      <alignment horizontal="left" vertical="center" wrapText="1"/>
    </xf>
    <xf numFmtId="0" fontId="29" fillId="4" borderId="29" xfId="10" applyFont="1" applyFill="1" applyBorder="1" applyAlignment="1">
      <alignment horizontal="center" wrapText="1"/>
    </xf>
    <xf numFmtId="0" fontId="63" fillId="3" borderId="0" xfId="17" applyFont="1" applyFill="1" applyBorder="1" applyAlignment="1">
      <alignment horizontal="center" vertical="center" wrapText="1" readingOrder="2"/>
    </xf>
    <xf numFmtId="0" fontId="55" fillId="3" borderId="0" xfId="17" applyFont="1" applyFill="1" applyBorder="1" applyAlignment="1">
      <alignment horizontal="right" vertical="top" wrapText="1" indent="1" readingOrder="2"/>
    </xf>
    <xf numFmtId="0" fontId="64" fillId="3" borderId="0" xfId="0" applyFont="1" applyFill="1" applyBorder="1" applyAlignment="1">
      <alignment horizontal="right" vertical="center" wrapText="1" indent="2" readingOrder="2"/>
    </xf>
    <xf numFmtId="0" fontId="65" fillId="3" borderId="0" xfId="17" applyFont="1" applyFill="1" applyBorder="1" applyAlignment="1">
      <alignment horizontal="center" vertical="center" wrapText="1" readingOrder="1"/>
    </xf>
    <xf numFmtId="0" fontId="14" fillId="3" borderId="0" xfId="17" applyFont="1" applyFill="1" applyBorder="1" applyAlignment="1">
      <alignment horizontal="left" vertical="top" wrapText="1" indent="1" readingOrder="1"/>
    </xf>
    <xf numFmtId="0" fontId="20" fillId="3" borderId="0" xfId="17" applyFont="1" applyFill="1" applyBorder="1" applyAlignment="1">
      <alignment horizontal="left" wrapText="1" indent="1"/>
    </xf>
    <xf numFmtId="0" fontId="56" fillId="3" borderId="0" xfId="17" applyFont="1" applyFill="1" applyBorder="1" applyAlignment="1">
      <alignment horizontal="right" wrapText="1" indent="1" readingOrder="2"/>
    </xf>
    <xf numFmtId="0" fontId="19" fillId="4" borderId="23" xfId="26" applyFont="1" applyFill="1" applyBorder="1" applyAlignment="1">
      <alignment horizontal="center" vertical="center" wrapText="1" readingOrder="2"/>
    </xf>
    <xf numFmtId="3" fontId="14" fillId="4" borderId="27" xfId="27" applyNumberFormat="1" applyFont="1" applyFill="1" applyBorder="1" applyAlignment="1">
      <alignment horizontal="right" vertical="center" indent="1"/>
    </xf>
    <xf numFmtId="3" fontId="20" fillId="4" borderId="27" xfId="27" applyNumberFormat="1" applyFont="1" applyFill="1" applyBorder="1" applyAlignment="1">
      <alignment horizontal="right" vertical="center" indent="1"/>
    </xf>
    <xf numFmtId="1" fontId="20" fillId="4" borderId="24" xfId="27" applyNumberFormat="1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 readingOrder="2"/>
    </xf>
    <xf numFmtId="3" fontId="14" fillId="4" borderId="27" xfId="0" applyNumberFormat="1" applyFont="1" applyFill="1" applyBorder="1" applyAlignment="1">
      <alignment horizontal="right" vertical="center" indent="1"/>
    </xf>
    <xf numFmtId="3" fontId="20" fillId="4" borderId="27" xfId="0" applyNumberFormat="1" applyFont="1" applyFill="1" applyBorder="1" applyAlignment="1">
      <alignment horizontal="right" vertical="center" indent="1"/>
    </xf>
    <xf numFmtId="3" fontId="20" fillId="3" borderId="21" xfId="0" applyNumberFormat="1" applyFont="1" applyFill="1" applyBorder="1" applyAlignment="1">
      <alignment horizontal="center" vertical="center" wrapText="1"/>
    </xf>
    <xf numFmtId="3" fontId="20" fillId="4" borderId="21" xfId="0" applyNumberFormat="1" applyFont="1" applyFill="1" applyBorder="1" applyAlignment="1">
      <alignment horizontal="center" vertical="center" wrapText="1"/>
    </xf>
    <xf numFmtId="3" fontId="14" fillId="4" borderId="26" xfId="99" applyNumberFormat="1" applyFont="1" applyFill="1" applyBorder="1" applyAlignment="1">
      <alignment horizontal="right" vertical="center" indent="1"/>
    </xf>
    <xf numFmtId="3" fontId="14" fillId="3" borderId="26" xfId="99" applyNumberFormat="1" applyFont="1" applyFill="1" applyBorder="1" applyAlignment="1">
      <alignment horizontal="right" vertical="center" indent="1"/>
    </xf>
    <xf numFmtId="3" fontId="14" fillId="4" borderId="28" xfId="99" applyNumberFormat="1" applyFont="1" applyFill="1" applyBorder="1" applyAlignment="1">
      <alignment horizontal="right" vertical="center" indent="1"/>
    </xf>
    <xf numFmtId="3" fontId="20" fillId="3" borderId="25" xfId="99" applyNumberFormat="1" applyFont="1" applyFill="1" applyBorder="1" applyAlignment="1">
      <alignment horizontal="right" vertical="center" indent="1"/>
    </xf>
    <xf numFmtId="3" fontId="20" fillId="4" borderId="25" xfId="99" applyNumberFormat="1" applyFont="1" applyFill="1" applyBorder="1" applyAlignment="1">
      <alignment horizontal="right" vertical="center" indent="1"/>
    </xf>
    <xf numFmtId="0" fontId="20" fillId="4" borderId="29" xfId="0" applyFont="1" applyFill="1" applyBorder="1" applyAlignment="1">
      <alignment horizontal="center" vertical="center" wrapText="1"/>
    </xf>
    <xf numFmtId="1" fontId="37" fillId="4" borderId="19" xfId="9" applyFont="1" applyFill="1" applyBorder="1" applyAlignment="1">
      <alignment horizontal="center" vertical="top" wrapText="1"/>
    </xf>
    <xf numFmtId="0" fontId="37" fillId="4" borderId="19" xfId="17" applyFont="1" applyFill="1" applyBorder="1" applyAlignment="1">
      <alignment horizontal="center" vertical="top" wrapText="1"/>
    </xf>
    <xf numFmtId="0" fontId="37" fillId="4" borderId="19" xfId="1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3" fontId="20" fillId="3" borderId="32" xfId="99" applyNumberFormat="1" applyFont="1" applyFill="1" applyBorder="1" applyAlignment="1">
      <alignment horizontal="right" vertical="center" indent="1"/>
    </xf>
    <xf numFmtId="0" fontId="20" fillId="4" borderId="29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8" fillId="3" borderId="31" xfId="99" applyFont="1" applyFill="1" applyBorder="1" applyAlignment="1">
      <alignment horizontal="center" vertical="center"/>
    </xf>
    <xf numFmtId="0" fontId="67" fillId="0" borderId="20" xfId="99" applyFont="1" applyFill="1" applyBorder="1" applyAlignment="1">
      <alignment horizontal="center" vertical="center" wrapText="1" readingOrder="2"/>
    </xf>
    <xf numFmtId="0" fontId="67" fillId="4" borderId="17" xfId="99" applyFont="1" applyFill="1" applyBorder="1" applyAlignment="1">
      <alignment horizontal="center" vertical="center" wrapText="1" readingOrder="2"/>
    </xf>
    <xf numFmtId="0" fontId="66" fillId="0" borderId="21" xfId="99" applyFont="1" applyBorder="1" applyAlignment="1">
      <alignment horizontal="center" vertical="center"/>
    </xf>
    <xf numFmtId="0" fontId="66" fillId="4" borderId="18" xfId="99" applyFont="1" applyFill="1" applyBorder="1" applyAlignment="1">
      <alignment horizontal="center" vertical="center"/>
    </xf>
    <xf numFmtId="0" fontId="67" fillId="0" borderId="58" xfId="99" applyFont="1" applyFill="1" applyBorder="1" applyAlignment="1">
      <alignment horizontal="center" vertical="center" wrapText="1" readingOrder="2"/>
    </xf>
    <xf numFmtId="0" fontId="66" fillId="0" borderId="52" xfId="99" applyFont="1" applyBorder="1" applyAlignment="1">
      <alignment horizontal="center" vertical="center"/>
    </xf>
    <xf numFmtId="0" fontId="22" fillId="3" borderId="0" xfId="99" applyFont="1" applyFill="1" applyBorder="1" applyAlignment="1">
      <alignment horizontal="right" vertical="center" indent="1" readingOrder="2"/>
    </xf>
    <xf numFmtId="0" fontId="22" fillId="4" borderId="0" xfId="99" applyFont="1" applyFill="1" applyBorder="1" applyAlignment="1">
      <alignment horizontal="right" vertical="center" indent="1" readingOrder="2"/>
    </xf>
    <xf numFmtId="0" fontId="31" fillId="4" borderId="19" xfId="0" applyFont="1" applyFill="1" applyBorder="1" applyAlignment="1">
      <alignment horizontal="center" vertical="center" wrapText="1"/>
    </xf>
    <xf numFmtId="0" fontId="31" fillId="4" borderId="69" xfId="0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 wrapText="1"/>
    </xf>
    <xf numFmtId="3" fontId="14" fillId="4" borderId="18" xfId="0" applyNumberFormat="1" applyFont="1" applyFill="1" applyBorder="1" applyAlignment="1">
      <alignment horizontal="center" vertical="center" wrapText="1"/>
    </xf>
    <xf numFmtId="3" fontId="14" fillId="3" borderId="18" xfId="0" applyNumberFormat="1" applyFont="1" applyFill="1" applyBorder="1" applyAlignment="1">
      <alignment horizontal="center" vertical="center" wrapText="1"/>
    </xf>
    <xf numFmtId="3" fontId="14" fillId="4" borderId="34" xfId="0" applyNumberFormat="1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 readingOrder="2"/>
    </xf>
    <xf numFmtId="3" fontId="14" fillId="3" borderId="27" xfId="0" applyNumberFormat="1" applyFont="1" applyFill="1" applyBorder="1" applyAlignment="1">
      <alignment horizontal="left" vertical="center" wrapText="1" indent="1"/>
    </xf>
    <xf numFmtId="3" fontId="20" fillId="3" borderId="27" xfId="0" applyNumberFormat="1" applyFont="1" applyFill="1" applyBorder="1" applyAlignment="1">
      <alignment horizontal="left" vertical="center" wrapText="1" indent="1"/>
    </xf>
    <xf numFmtId="0" fontId="20" fillId="3" borderId="24" xfId="0" applyFont="1" applyFill="1" applyBorder="1" applyAlignment="1">
      <alignment horizontal="center" vertical="center" wrapText="1" readingOrder="1"/>
    </xf>
    <xf numFmtId="0" fontId="20" fillId="3" borderId="25" xfId="0" applyFont="1" applyFill="1" applyBorder="1" applyAlignment="1">
      <alignment horizontal="right" vertical="center" indent="1"/>
    </xf>
    <xf numFmtId="0" fontId="20" fillId="4" borderId="25" xfId="0" applyFont="1" applyFill="1" applyBorder="1" applyAlignment="1">
      <alignment horizontal="right" vertical="center" indent="1"/>
    </xf>
    <xf numFmtId="0" fontId="20" fillId="3" borderId="19" xfId="0" applyFont="1" applyFill="1" applyBorder="1" applyAlignment="1">
      <alignment horizontal="right" vertical="center" indent="1"/>
    </xf>
    <xf numFmtId="0" fontId="19" fillId="4" borderId="30" xfId="0" applyFont="1" applyFill="1" applyBorder="1" applyAlignment="1">
      <alignment horizontal="right" vertical="center" wrapText="1" indent="1"/>
    </xf>
    <xf numFmtId="0" fontId="54" fillId="4" borderId="31" xfId="0" applyFont="1" applyFill="1" applyBorder="1" applyAlignment="1">
      <alignment horizontal="left" vertical="center" wrapText="1" indent="1" readingOrder="1"/>
    </xf>
    <xf numFmtId="0" fontId="22" fillId="3" borderId="20" xfId="0" applyFont="1" applyFill="1" applyBorder="1" applyAlignment="1">
      <alignment horizontal="right" vertical="center" wrapText="1" indent="1" readingOrder="2"/>
    </xf>
    <xf numFmtId="0" fontId="22" fillId="4" borderId="33" xfId="0" applyFont="1" applyFill="1" applyBorder="1" applyAlignment="1">
      <alignment horizontal="right" vertical="center" wrapText="1" indent="1" readingOrder="2"/>
    </xf>
    <xf numFmtId="0" fontId="22" fillId="3" borderId="58" xfId="0" applyFont="1" applyFill="1" applyBorder="1" applyAlignment="1">
      <alignment horizontal="right" vertical="center" wrapText="1" indent="1" readingOrder="2"/>
    </xf>
    <xf numFmtId="0" fontId="68" fillId="5" borderId="21" xfId="0" applyFont="1" applyFill="1" applyBorder="1" applyAlignment="1">
      <alignment horizontal="left" vertical="center" wrapText="1" indent="1" readingOrder="1"/>
    </xf>
    <xf numFmtId="0" fontId="68" fillId="4" borderId="34" xfId="0" applyFont="1" applyFill="1" applyBorder="1" applyAlignment="1">
      <alignment horizontal="left" vertical="center" wrapText="1" indent="1" readingOrder="1"/>
    </xf>
    <xf numFmtId="0" fontId="68" fillId="5" borderId="52" xfId="0" applyFont="1" applyFill="1" applyBorder="1" applyAlignment="1">
      <alignment horizontal="left" vertical="center" wrapText="1" indent="1" readingOrder="1"/>
    </xf>
    <xf numFmtId="0" fontId="20" fillId="4" borderId="19" xfId="0" applyFont="1" applyFill="1" applyBorder="1" applyAlignment="1">
      <alignment horizontal="right" vertical="center" indent="1"/>
    </xf>
    <xf numFmtId="0" fontId="19" fillId="3" borderId="30" xfId="0" applyFont="1" applyFill="1" applyBorder="1" applyAlignment="1">
      <alignment horizontal="right" vertical="center" wrapText="1" indent="1" readingOrder="2"/>
    </xf>
    <xf numFmtId="0" fontId="19" fillId="4" borderId="3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right" vertical="center" inden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0" xfId="99" applyFont="1" applyFill="1" applyBorder="1" applyAlignment="1">
      <alignment horizontal="center" vertical="center" readingOrder="2"/>
    </xf>
    <xf numFmtId="3" fontId="20" fillId="4" borderId="22" xfId="99" applyNumberFormat="1" applyFont="1" applyFill="1" applyBorder="1" applyAlignment="1">
      <alignment horizontal="right" vertical="center" indent="1"/>
    </xf>
    <xf numFmtId="3" fontId="20" fillId="4" borderId="67" xfId="99" applyNumberFormat="1" applyFont="1" applyFill="1" applyBorder="1" applyAlignment="1">
      <alignment horizontal="right" vertical="center" indent="1"/>
    </xf>
    <xf numFmtId="0" fontId="28" fillId="4" borderId="70" xfId="99" applyFont="1" applyFill="1" applyBorder="1" applyAlignment="1">
      <alignment horizontal="center" vertical="center"/>
    </xf>
    <xf numFmtId="0" fontId="19" fillId="4" borderId="68" xfId="99" applyFont="1" applyFill="1" applyBorder="1" applyAlignment="1">
      <alignment horizontal="center" vertical="center" readingOrder="2"/>
    </xf>
    <xf numFmtId="0" fontId="22" fillId="3" borderId="51" xfId="99" applyFont="1" applyFill="1" applyBorder="1" applyAlignment="1">
      <alignment horizontal="right" vertical="center" indent="1" readingOrder="2"/>
    </xf>
    <xf numFmtId="3" fontId="14" fillId="3" borderId="50" xfId="99" applyNumberFormat="1" applyFont="1" applyFill="1" applyBorder="1" applyAlignment="1">
      <alignment horizontal="right" vertical="center" indent="1"/>
    </xf>
    <xf numFmtId="3" fontId="20" fillId="3" borderId="50" xfId="99" applyNumberFormat="1" applyFont="1" applyFill="1" applyBorder="1" applyAlignment="1">
      <alignment horizontal="right" vertical="center" indent="1"/>
    </xf>
    <xf numFmtId="3" fontId="20" fillId="3" borderId="22" xfId="99" applyNumberFormat="1" applyFont="1" applyFill="1" applyBorder="1" applyAlignment="1">
      <alignment horizontal="right" vertical="center" indent="1"/>
    </xf>
    <xf numFmtId="0" fontId="20" fillId="4" borderId="21" xfId="99" applyFont="1" applyFill="1" applyBorder="1" applyAlignment="1">
      <alignment horizontal="center" vertical="center"/>
    </xf>
    <xf numFmtId="0" fontId="20" fillId="4" borderId="24" xfId="99" applyFont="1" applyFill="1" applyBorder="1" applyAlignment="1">
      <alignment horizontal="center" vertical="center"/>
    </xf>
    <xf numFmtId="0" fontId="22" fillId="4" borderId="7" xfId="99" applyFont="1" applyFill="1" applyBorder="1" applyAlignment="1">
      <alignment horizontal="right" vertical="center" indent="1" readingOrder="2"/>
    </xf>
    <xf numFmtId="3" fontId="14" fillId="4" borderId="27" xfId="99" applyNumberFormat="1" applyFont="1" applyFill="1" applyBorder="1" applyAlignment="1">
      <alignment horizontal="right" vertical="center" indent="1"/>
    </xf>
    <xf numFmtId="0" fontId="20" fillId="0" borderId="21" xfId="99" applyFont="1" applyFill="1" applyBorder="1" applyAlignment="1">
      <alignment horizontal="center" vertical="center"/>
    </xf>
    <xf numFmtId="0" fontId="22" fillId="0" borderId="0" xfId="99" applyFont="1" applyFill="1" applyBorder="1" applyAlignment="1">
      <alignment horizontal="right" vertical="center" indent="1" readingOrder="2"/>
    </xf>
    <xf numFmtId="0" fontId="19" fillId="0" borderId="45" xfId="99" applyFont="1" applyFill="1" applyBorder="1" applyAlignment="1">
      <alignment horizontal="center" vertical="center" readingOrder="2"/>
    </xf>
    <xf numFmtId="3" fontId="20" fillId="0" borderId="22" xfId="99" applyNumberFormat="1" applyFont="1" applyFill="1" applyBorder="1" applyAlignment="1">
      <alignment horizontal="right" vertical="center" indent="1"/>
    </xf>
    <xf numFmtId="0" fontId="28" fillId="0" borderId="48" xfId="99" applyFont="1" applyFill="1" applyBorder="1" applyAlignment="1">
      <alignment horizontal="center" vertical="center"/>
    </xf>
    <xf numFmtId="3" fontId="14" fillId="0" borderId="28" xfId="99" applyNumberFormat="1" applyFont="1" applyFill="1" applyBorder="1" applyAlignment="1">
      <alignment horizontal="right" vertical="center" indent="1"/>
    </xf>
    <xf numFmtId="3" fontId="20" fillId="0" borderId="25" xfId="99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3" borderId="0" xfId="17" applyFont="1" applyFill="1" applyAlignment="1">
      <alignment horizontal="center" vertical="center"/>
    </xf>
    <xf numFmtId="0" fontId="19" fillId="3" borderId="23" xfId="26" applyFont="1" applyFill="1" applyBorder="1" applyAlignment="1">
      <alignment horizontal="center" vertical="center" wrapText="1" readingOrder="2"/>
    </xf>
    <xf numFmtId="3" fontId="14" fillId="3" borderId="27" xfId="27" applyNumberFormat="1" applyFont="1" applyFill="1" applyBorder="1" applyAlignment="1">
      <alignment horizontal="right" vertical="center" indent="1"/>
    </xf>
    <xf numFmtId="3" fontId="20" fillId="3" borderId="27" xfId="27" applyNumberFormat="1" applyFont="1" applyFill="1" applyBorder="1" applyAlignment="1">
      <alignment horizontal="right" vertical="center" indent="1"/>
    </xf>
    <xf numFmtId="1" fontId="20" fillId="3" borderId="24" xfId="27" applyNumberFormat="1" applyFont="1" applyFill="1" applyBorder="1" applyAlignment="1">
      <alignment horizontal="center" vertical="center"/>
    </xf>
    <xf numFmtId="3" fontId="14" fillId="3" borderId="66" xfId="0" applyNumberFormat="1" applyFont="1" applyFill="1" applyBorder="1" applyAlignment="1">
      <alignment horizontal="left" vertical="center" wrapText="1" indent="1"/>
    </xf>
    <xf numFmtId="3" fontId="20" fillId="3" borderId="66" xfId="0" applyNumberFormat="1" applyFont="1" applyFill="1" applyBorder="1" applyAlignment="1">
      <alignment horizontal="left" vertical="center" wrapText="1" indent="1"/>
    </xf>
    <xf numFmtId="0" fontId="39" fillId="3" borderId="66" xfId="0" applyFont="1" applyFill="1" applyBorder="1" applyAlignment="1">
      <alignment horizontal="center" vertical="center" wrapText="1"/>
    </xf>
    <xf numFmtId="3" fontId="14" fillId="3" borderId="50" xfId="0" applyNumberFormat="1" applyFont="1" applyFill="1" applyBorder="1" applyAlignment="1">
      <alignment horizontal="left" vertical="center" wrapText="1" indent="1"/>
    </xf>
    <xf numFmtId="0" fontId="19" fillId="3" borderId="58" xfId="0" applyFont="1" applyFill="1" applyBorder="1" applyAlignment="1">
      <alignment horizontal="right" vertical="center" wrapText="1" indent="1" readingOrder="2"/>
    </xf>
    <xf numFmtId="0" fontId="14" fillId="3" borderId="19" xfId="74" applyFont="1" applyFill="1" applyBorder="1" applyAlignment="1">
      <alignment horizontal="center" vertical="center"/>
    </xf>
    <xf numFmtId="3" fontId="20" fillId="3" borderId="19" xfId="0" applyNumberFormat="1" applyFont="1" applyFill="1" applyBorder="1" applyAlignment="1">
      <alignment horizontal="center" vertical="center" wrapText="1"/>
    </xf>
    <xf numFmtId="3" fontId="20" fillId="3" borderId="28" xfId="0" applyNumberFormat="1" applyFont="1" applyFill="1" applyBorder="1" applyAlignment="1">
      <alignment horizontal="center" vertical="center" wrapText="1"/>
    </xf>
    <xf numFmtId="3" fontId="14" fillId="3" borderId="52" xfId="0" applyNumberFormat="1" applyFont="1" applyFill="1" applyBorder="1" applyAlignment="1">
      <alignment horizontal="center" vertical="center" wrapText="1"/>
    </xf>
    <xf numFmtId="3" fontId="20" fillId="3" borderId="7" xfId="0" applyNumberFormat="1" applyFont="1" applyFill="1" applyBorder="1" applyAlignment="1">
      <alignment horizontal="center" vertical="center" wrapText="1"/>
    </xf>
    <xf numFmtId="0" fontId="14" fillId="3" borderId="0" xfId="74" applyFont="1" applyFill="1" applyBorder="1" applyAlignment="1">
      <alignment horizontal="left" vertical="center" wrapText="1" indent="1"/>
    </xf>
    <xf numFmtId="0" fontId="20" fillId="4" borderId="19" xfId="10" applyFont="1" applyFill="1" applyBorder="1" applyAlignment="1">
      <alignment horizontal="center" vertical="top" wrapText="1" readingOrder="1"/>
    </xf>
    <xf numFmtId="0" fontId="19" fillId="3" borderId="30" xfId="0" applyFont="1" applyFill="1" applyBorder="1" applyAlignment="1">
      <alignment horizontal="center" vertical="center" wrapText="1" readingOrder="2"/>
    </xf>
    <xf numFmtId="3" fontId="20" fillId="3" borderId="26" xfId="99" applyNumberFormat="1" applyFont="1" applyFill="1" applyBorder="1" applyAlignment="1">
      <alignment horizontal="right" vertical="center" indent="1"/>
    </xf>
    <xf numFmtId="3" fontId="20" fillId="4" borderId="26" xfId="99" applyNumberFormat="1" applyFont="1" applyFill="1" applyBorder="1" applyAlignment="1">
      <alignment horizontal="right" vertical="center" indent="1"/>
    </xf>
    <xf numFmtId="3" fontId="20" fillId="3" borderId="27" xfId="99" applyNumberFormat="1" applyFont="1" applyFill="1" applyBorder="1" applyAlignment="1">
      <alignment horizontal="right" vertical="center" indent="1"/>
    </xf>
    <xf numFmtId="0" fontId="59" fillId="3" borderId="29" xfId="99" applyFont="1" applyFill="1" applyBorder="1" applyAlignment="1">
      <alignment horizontal="left" vertical="center" wrapText="1" readingOrder="1"/>
    </xf>
    <xf numFmtId="0" fontId="59" fillId="3" borderId="19" xfId="99" applyFont="1" applyFill="1" applyBorder="1" applyAlignment="1">
      <alignment horizontal="left" vertical="center" wrapText="1" readingOrder="1"/>
    </xf>
    <xf numFmtId="0" fontId="59" fillId="4" borderId="19" xfId="99" applyFont="1" applyFill="1" applyBorder="1" applyAlignment="1">
      <alignment horizontal="left" vertical="center" wrapText="1" readingOrder="1"/>
    </xf>
    <xf numFmtId="3" fontId="14" fillId="4" borderId="25" xfId="99" applyNumberFormat="1" applyFont="1" applyFill="1" applyBorder="1" applyAlignment="1">
      <alignment horizontal="right" vertical="center" indent="1"/>
    </xf>
    <xf numFmtId="3" fontId="20" fillId="3" borderId="63" xfId="99" applyNumberFormat="1" applyFont="1" applyFill="1" applyBorder="1" applyAlignment="1">
      <alignment horizontal="right" vertical="center" indent="1"/>
    </xf>
    <xf numFmtId="3" fontId="14" fillId="3" borderId="25" xfId="99" applyNumberFormat="1" applyFont="1" applyFill="1" applyBorder="1" applyAlignment="1">
      <alignment horizontal="right" vertical="center" indent="1"/>
    </xf>
    <xf numFmtId="3" fontId="20" fillId="4" borderId="63" xfId="99" applyNumberFormat="1" applyFont="1" applyFill="1" applyBorder="1" applyAlignment="1">
      <alignment horizontal="right" vertical="center" indent="1"/>
    </xf>
    <xf numFmtId="0" fontId="31" fillId="3" borderId="63" xfId="0" applyFont="1" applyFill="1" applyBorder="1" applyAlignment="1">
      <alignment horizontal="center" vertical="center" wrapText="1"/>
    </xf>
    <xf numFmtId="0" fontId="31" fillId="4" borderId="63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66" fillId="0" borderId="51" xfId="99" applyFont="1" applyBorder="1" applyAlignment="1">
      <alignment horizontal="left" vertical="center" wrapText="1" indent="1"/>
    </xf>
    <xf numFmtId="0" fontId="66" fillId="4" borderId="0" xfId="99" applyFont="1" applyFill="1" applyBorder="1" applyAlignment="1">
      <alignment horizontal="left" vertical="center" wrapText="1" indent="1"/>
    </xf>
    <xf numFmtId="0" fontId="66" fillId="0" borderId="0" xfId="99" applyFont="1" applyBorder="1" applyAlignment="1">
      <alignment horizontal="left" vertical="center" wrapText="1" indent="1"/>
    </xf>
    <xf numFmtId="0" fontId="66" fillId="0" borderId="0" xfId="99" applyFont="1" applyFill="1" applyBorder="1" applyAlignment="1">
      <alignment horizontal="left" vertical="center" wrapText="1" indent="1"/>
    </xf>
    <xf numFmtId="0" fontId="66" fillId="4" borderId="7" xfId="99" applyFont="1" applyFill="1" applyBorder="1" applyAlignment="1">
      <alignment horizontal="left" vertical="center" wrapText="1" indent="1"/>
    </xf>
    <xf numFmtId="0" fontId="66" fillId="0" borderId="21" xfId="99" applyFont="1" applyBorder="1" applyAlignment="1">
      <alignment horizontal="left" vertical="center" wrapText="1" indent="1"/>
    </xf>
    <xf numFmtId="0" fontId="66" fillId="4" borderId="18" xfId="99" applyFont="1" applyFill="1" applyBorder="1" applyAlignment="1">
      <alignment horizontal="left" vertical="center" wrapText="1" indent="1"/>
    </xf>
    <xf numFmtId="0" fontId="66" fillId="0" borderId="18" xfId="99" applyFont="1" applyBorder="1" applyAlignment="1">
      <alignment horizontal="left" vertical="center" wrapText="1" indent="1"/>
    </xf>
    <xf numFmtId="0" fontId="66" fillId="0" borderId="18" xfId="99" applyFont="1" applyFill="1" applyBorder="1" applyAlignment="1">
      <alignment horizontal="left" vertical="center" wrapText="1" indent="1"/>
    </xf>
    <xf numFmtId="0" fontId="66" fillId="4" borderId="34" xfId="99" applyFont="1" applyFill="1" applyBorder="1" applyAlignment="1">
      <alignment horizontal="left" vertical="center" wrapText="1" indent="1"/>
    </xf>
    <xf numFmtId="0" fontId="20" fillId="3" borderId="63" xfId="0" applyFont="1" applyFill="1" applyBorder="1" applyAlignment="1">
      <alignment vertical="center"/>
    </xf>
    <xf numFmtId="0" fontId="20" fillId="4" borderId="63" xfId="0" applyFont="1" applyFill="1" applyBorder="1" applyAlignment="1">
      <alignment vertical="center"/>
    </xf>
    <xf numFmtId="0" fontId="20" fillId="3" borderId="27" xfId="0" applyFont="1" applyFill="1" applyBorder="1" applyAlignment="1">
      <alignment vertical="center"/>
    </xf>
    <xf numFmtId="0" fontId="14" fillId="3" borderId="50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14" fillId="4" borderId="25" xfId="0" applyFont="1" applyFill="1" applyBorder="1" applyAlignment="1">
      <alignment vertical="center"/>
    </xf>
    <xf numFmtId="0" fontId="14" fillId="4" borderId="26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60" fillId="3" borderId="91" xfId="99" applyFont="1" applyFill="1" applyBorder="1" applyAlignment="1">
      <alignment horizontal="left" vertical="center" wrapText="1" readingOrder="1"/>
    </xf>
    <xf numFmtId="0" fontId="60" fillId="4" borderId="91" xfId="99" applyFont="1" applyFill="1" applyBorder="1" applyAlignment="1">
      <alignment horizontal="left" vertical="center" wrapText="1" readingOrder="1"/>
    </xf>
    <xf numFmtId="0" fontId="60" fillId="3" borderId="22" xfId="99" applyFont="1" applyFill="1" applyBorder="1" applyAlignment="1">
      <alignment horizontal="left" vertical="center" wrapText="1" readingOrder="1"/>
    </xf>
    <xf numFmtId="3" fontId="24" fillId="0" borderId="0" xfId="0" applyNumberFormat="1" applyFont="1" applyAlignment="1">
      <alignment horizontal="center" vertical="center" wrapText="1"/>
    </xf>
    <xf numFmtId="3" fontId="14" fillId="4" borderId="21" xfId="0" applyNumberFormat="1" applyFont="1" applyFill="1" applyBorder="1" applyAlignment="1">
      <alignment horizontal="center" vertical="center" wrapText="1"/>
    </xf>
    <xf numFmtId="3" fontId="14" fillId="4" borderId="28" xfId="0" applyNumberFormat="1" applyFont="1" applyFill="1" applyBorder="1" applyAlignment="1">
      <alignment horizontal="center" vertical="center" wrapText="1"/>
    </xf>
    <xf numFmtId="3" fontId="14" fillId="3" borderId="7" xfId="0" applyNumberFormat="1" applyFont="1" applyFill="1" applyBorder="1" applyAlignment="1">
      <alignment horizontal="center" vertical="center" wrapText="1"/>
    </xf>
    <xf numFmtId="0" fontId="14" fillId="0" borderId="21" xfId="99" applyFont="1" applyFill="1" applyBorder="1" applyAlignment="1">
      <alignment horizontal="center" vertical="center"/>
    </xf>
    <xf numFmtId="0" fontId="14" fillId="4" borderId="18" xfId="99" applyFont="1" applyFill="1" applyBorder="1" applyAlignment="1">
      <alignment horizontal="center" vertical="center"/>
    </xf>
    <xf numFmtId="0" fontId="14" fillId="0" borderId="18" xfId="99" applyFont="1" applyFill="1" applyBorder="1" applyAlignment="1">
      <alignment horizontal="center" vertical="center"/>
    </xf>
    <xf numFmtId="3" fontId="14" fillId="4" borderId="34" xfId="99" applyNumberFormat="1" applyFont="1" applyFill="1" applyBorder="1" applyAlignment="1">
      <alignment horizontal="center" vertical="center"/>
    </xf>
    <xf numFmtId="3" fontId="14" fillId="4" borderId="24" xfId="99" applyNumberFormat="1" applyFont="1" applyFill="1" applyBorder="1" applyAlignment="1">
      <alignment horizontal="center" vertical="center"/>
    </xf>
    <xf numFmtId="0" fontId="14" fillId="0" borderId="0" xfId="74" applyFont="1" applyAlignment="1">
      <alignment vertical="center"/>
    </xf>
    <xf numFmtId="0" fontId="20" fillId="4" borderId="34" xfId="99" applyFont="1" applyFill="1" applyBorder="1" applyAlignment="1">
      <alignment horizontal="center" vertical="center"/>
    </xf>
    <xf numFmtId="0" fontId="20" fillId="4" borderId="28" xfId="99" applyFont="1" applyFill="1" applyBorder="1" applyAlignment="1">
      <alignment horizontal="center" vertical="center"/>
    </xf>
    <xf numFmtId="0" fontId="20" fillId="4" borderId="52" xfId="99" applyFont="1" applyFill="1" applyBorder="1" applyAlignment="1">
      <alignment horizontal="center" vertical="center"/>
    </xf>
    <xf numFmtId="3" fontId="20" fillId="3" borderId="31" xfId="99" applyNumberFormat="1" applyFont="1" applyFill="1" applyBorder="1" applyAlignment="1">
      <alignment horizontal="right" vertical="center" inden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 readingOrder="2"/>
    </xf>
    <xf numFmtId="0" fontId="19" fillId="3" borderId="17" xfId="0" applyFont="1" applyFill="1" applyBorder="1" applyAlignment="1">
      <alignment horizontal="center" vertical="center" wrapText="1" readingOrder="2"/>
    </xf>
    <xf numFmtId="0" fontId="31" fillId="4" borderId="19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/>
    </xf>
    <xf numFmtId="3" fontId="20" fillId="3" borderId="48" xfId="99" applyNumberFormat="1" applyFont="1" applyFill="1" applyBorder="1" applyAlignment="1">
      <alignment horizontal="right" vertical="center" indent="1"/>
    </xf>
    <xf numFmtId="0" fontId="20" fillId="4" borderId="27" xfId="99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vertical="center"/>
    </xf>
    <xf numFmtId="3" fontId="20" fillId="4" borderId="27" xfId="99" applyNumberFormat="1" applyFont="1" applyFill="1" applyBorder="1" applyAlignment="1">
      <alignment horizontal="right" vertical="center" indent="1"/>
    </xf>
    <xf numFmtId="0" fontId="60" fillId="4" borderId="22" xfId="99" applyFont="1" applyFill="1" applyBorder="1" applyAlignment="1">
      <alignment horizontal="left" vertical="center" wrapText="1" readingOrder="1"/>
    </xf>
    <xf numFmtId="0" fontId="0" fillId="0" borderId="0" xfId="0" applyAlignment="1">
      <alignment horizontal="right" vertical="center" readingOrder="2"/>
    </xf>
    <xf numFmtId="0" fontId="19" fillId="3" borderId="30" xfId="26" applyFont="1" applyFill="1" applyBorder="1" applyAlignment="1">
      <alignment horizontal="center" vertical="center" wrapText="1" readingOrder="2"/>
    </xf>
    <xf numFmtId="3" fontId="14" fillId="3" borderId="32" xfId="27" applyNumberFormat="1" applyFont="1" applyFill="1" applyBorder="1" applyAlignment="1">
      <alignment horizontal="right" vertical="center" indent="1"/>
    </xf>
    <xf numFmtId="3" fontId="20" fillId="3" borderId="32" xfId="27" applyNumberFormat="1" applyFont="1" applyFill="1" applyBorder="1" applyAlignment="1">
      <alignment horizontal="right" vertical="center" indent="1"/>
    </xf>
    <xf numFmtId="1" fontId="20" fillId="3" borderId="31" xfId="27" applyNumberFormat="1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 readingOrder="2"/>
    </xf>
    <xf numFmtId="3" fontId="14" fillId="3" borderId="32" xfId="0" applyNumberFormat="1" applyFont="1" applyFill="1" applyBorder="1" applyAlignment="1">
      <alignment horizontal="right" vertical="center" indent="1"/>
    </xf>
    <xf numFmtId="3" fontId="20" fillId="3" borderId="32" xfId="0" applyNumberFormat="1" applyFont="1" applyFill="1" applyBorder="1" applyAlignment="1">
      <alignment horizontal="right" vertical="center" indent="1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 horizontal="right" readingOrder="2"/>
    </xf>
    <xf numFmtId="0" fontId="14" fillId="3" borderId="43" xfId="0" applyFont="1" applyFill="1" applyBorder="1" applyAlignment="1">
      <alignment horizontal="center" vertical="center" wrapText="1" readingOrder="1"/>
    </xf>
    <xf numFmtId="0" fontId="14" fillId="4" borderId="18" xfId="0" applyFont="1" applyFill="1" applyBorder="1" applyAlignment="1">
      <alignment horizontal="center" vertical="center" wrapText="1" readingOrder="1"/>
    </xf>
    <xf numFmtId="0" fontId="14" fillId="3" borderId="18" xfId="0" applyFont="1" applyFill="1" applyBorder="1" applyAlignment="1">
      <alignment horizontal="center" vertical="center" wrapText="1" readingOrder="1"/>
    </xf>
    <xf numFmtId="0" fontId="14" fillId="3" borderId="24" xfId="0" applyFont="1" applyFill="1" applyBorder="1" applyAlignment="1">
      <alignment horizontal="center" vertical="center" wrapText="1" readingOrder="1"/>
    </xf>
    <xf numFmtId="3" fontId="14" fillId="3" borderId="67" xfId="0" applyNumberFormat="1" applyFont="1" applyFill="1" applyBorder="1" applyAlignment="1">
      <alignment horizontal="left" vertical="center" wrapText="1" indent="1"/>
    </xf>
    <xf numFmtId="3" fontId="20" fillId="3" borderId="67" xfId="0" applyNumberFormat="1" applyFont="1" applyFill="1" applyBorder="1" applyAlignment="1">
      <alignment horizontal="left" vertical="center" wrapText="1" indent="1"/>
    </xf>
    <xf numFmtId="0" fontId="20" fillId="3" borderId="70" xfId="0" applyFont="1" applyFill="1" applyBorder="1" applyAlignment="1">
      <alignment horizontal="center" vertical="center" wrapText="1" readingOrder="1"/>
    </xf>
    <xf numFmtId="0" fontId="22" fillId="3" borderId="0" xfId="0" applyFont="1" applyFill="1" applyAlignment="1">
      <alignment horizontal="center" vertical="center"/>
    </xf>
    <xf numFmtId="0" fontId="71" fillId="3" borderId="51" xfId="0" applyFont="1" applyFill="1" applyBorder="1" applyAlignment="1">
      <alignment vertical="center" wrapText="1" readingOrder="2"/>
    </xf>
    <xf numFmtId="0" fontId="71" fillId="3" borderId="0" xfId="0" applyFont="1" applyFill="1" applyAlignment="1">
      <alignment vertical="center" wrapText="1" readingOrder="2"/>
    </xf>
    <xf numFmtId="0" fontId="14" fillId="3" borderId="50" xfId="99" applyFont="1" applyFill="1" applyBorder="1" applyAlignment="1">
      <alignment horizontal="right" vertical="center" indent="1"/>
    </xf>
    <xf numFmtId="0" fontId="20" fillId="3" borderId="50" xfId="99" applyFont="1" applyFill="1" applyBorder="1" applyAlignment="1">
      <alignment horizontal="right" vertical="center" indent="1"/>
    </xf>
    <xf numFmtId="0" fontId="14" fillId="3" borderId="26" xfId="99" applyFont="1" applyFill="1" applyBorder="1" applyAlignment="1">
      <alignment horizontal="right" vertical="center" indent="1"/>
    </xf>
    <xf numFmtId="0" fontId="20" fillId="3" borderId="26" xfId="99" applyFont="1" applyFill="1" applyBorder="1" applyAlignment="1">
      <alignment horizontal="right" vertical="center" indent="1"/>
    </xf>
    <xf numFmtId="0" fontId="20" fillId="3" borderId="63" xfId="99" applyFont="1" applyFill="1" applyBorder="1" applyAlignment="1">
      <alignment horizontal="right" vertical="center" indent="1"/>
    </xf>
    <xf numFmtId="0" fontId="14" fillId="4" borderId="25" xfId="99" applyFont="1" applyFill="1" applyBorder="1" applyAlignment="1">
      <alignment horizontal="right" vertical="center" indent="1"/>
    </xf>
    <xf numFmtId="0" fontId="20" fillId="4" borderId="25" xfId="99" applyFont="1" applyFill="1" applyBorder="1" applyAlignment="1">
      <alignment horizontal="right" vertical="center" indent="1"/>
    </xf>
    <xf numFmtId="0" fontId="14" fillId="4" borderId="26" xfId="99" applyFont="1" applyFill="1" applyBorder="1" applyAlignment="1">
      <alignment horizontal="right" vertical="center" indent="1"/>
    </xf>
    <xf numFmtId="0" fontId="20" fillId="4" borderId="26" xfId="99" applyFont="1" applyFill="1" applyBorder="1" applyAlignment="1">
      <alignment horizontal="right" vertical="center" indent="1"/>
    </xf>
    <xf numFmtId="0" fontId="20" fillId="4" borderId="63" xfId="99" applyFont="1" applyFill="1" applyBorder="1" applyAlignment="1">
      <alignment horizontal="right" vertical="center" indent="1"/>
    </xf>
    <xf numFmtId="0" fontId="14" fillId="3" borderId="25" xfId="99" applyFont="1" applyFill="1" applyBorder="1" applyAlignment="1">
      <alignment horizontal="right" vertical="center" indent="1"/>
    </xf>
    <xf numFmtId="0" fontId="20" fillId="3" borderId="25" xfId="99" applyFont="1" applyFill="1" applyBorder="1" applyAlignment="1">
      <alignment horizontal="right" vertical="center" indent="1"/>
    </xf>
    <xf numFmtId="0" fontId="20" fillId="3" borderId="27" xfId="99" applyFont="1" applyFill="1" applyBorder="1" applyAlignment="1">
      <alignment horizontal="right" vertical="center" indent="1"/>
    </xf>
    <xf numFmtId="0" fontId="20" fillId="4" borderId="27" xfId="99" applyFont="1" applyFill="1" applyBorder="1" applyAlignment="1">
      <alignment horizontal="right" vertical="center" indent="1"/>
    </xf>
    <xf numFmtId="0" fontId="67" fillId="0" borderId="20" xfId="99" applyFont="1" applyFill="1" applyBorder="1" applyAlignment="1">
      <alignment vertical="center" wrapText="1"/>
    </xf>
    <xf numFmtId="0" fontId="67" fillId="4" borderId="17" xfId="99" applyFont="1" applyFill="1" applyBorder="1" applyAlignment="1">
      <alignment vertical="center" wrapText="1"/>
    </xf>
    <xf numFmtId="0" fontId="67" fillId="0" borderId="17" xfId="99" applyFont="1" applyFill="1" applyBorder="1" applyAlignment="1">
      <alignment vertical="center" wrapText="1" readingOrder="2"/>
    </xf>
    <xf numFmtId="0" fontId="67" fillId="4" borderId="17" xfId="99" applyFont="1" applyFill="1" applyBorder="1" applyAlignment="1">
      <alignment vertical="center" wrapText="1" readingOrder="2"/>
    </xf>
    <xf numFmtId="0" fontId="67" fillId="4" borderId="33" xfId="99" applyFont="1" applyFill="1" applyBorder="1" applyAlignment="1">
      <alignment vertical="center" wrapText="1" readingOrder="2"/>
    </xf>
    <xf numFmtId="0" fontId="19" fillId="4" borderId="68" xfId="0" applyFont="1" applyFill="1" applyBorder="1" applyAlignment="1">
      <alignment horizontal="center" vertical="center" wrapText="1" readingOrder="2"/>
    </xf>
    <xf numFmtId="3" fontId="20" fillId="4" borderId="67" xfId="74" applyNumberFormat="1" applyFont="1" applyFill="1" applyBorder="1" applyAlignment="1">
      <alignment horizontal="center" vertical="center"/>
    </xf>
    <xf numFmtId="3" fontId="20" fillId="4" borderId="22" xfId="74" applyNumberFormat="1" applyFont="1" applyFill="1" applyBorder="1" applyAlignment="1">
      <alignment horizontal="center" vertical="center"/>
    </xf>
    <xf numFmtId="0" fontId="20" fillId="4" borderId="70" xfId="74" applyFont="1" applyFill="1" applyBorder="1" applyAlignment="1">
      <alignment horizontal="center" vertical="center"/>
    </xf>
    <xf numFmtId="0" fontId="14" fillId="0" borderId="25" xfId="99" applyFont="1" applyFill="1" applyBorder="1" applyAlignment="1">
      <alignment horizontal="right" vertical="center" indent="1"/>
    </xf>
    <xf numFmtId="0" fontId="20" fillId="0" borderId="25" xfId="99" applyFont="1" applyFill="1" applyBorder="1" applyAlignment="1">
      <alignment horizontal="right" vertical="center" indent="1"/>
    </xf>
    <xf numFmtId="0" fontId="14" fillId="0" borderId="19" xfId="99" applyFont="1" applyFill="1" applyBorder="1" applyAlignment="1">
      <alignment horizontal="right" vertical="center" indent="1"/>
    </xf>
    <xf numFmtId="0" fontId="20" fillId="0" borderId="19" xfId="99" applyFont="1" applyFill="1" applyBorder="1" applyAlignment="1">
      <alignment horizontal="right" vertical="center" indent="1"/>
    </xf>
    <xf numFmtId="49" fontId="57" fillId="0" borderId="0" xfId="0" applyNumberFormat="1" applyFont="1"/>
    <xf numFmtId="0" fontId="72" fillId="3" borderId="51" xfId="0" applyFont="1" applyFill="1" applyBorder="1" applyAlignment="1">
      <alignment vertical="center" wrapText="1" readingOrder="2"/>
    </xf>
    <xf numFmtId="0" fontId="72" fillId="3" borderId="51" xfId="0" applyFont="1" applyFill="1" applyBorder="1" applyAlignment="1">
      <alignment horizontal="right" vertical="center" readingOrder="2"/>
    </xf>
    <xf numFmtId="0" fontId="39" fillId="3" borderId="51" xfId="99" applyFont="1" applyFill="1" applyBorder="1" applyAlignment="1">
      <alignment vertical="center"/>
    </xf>
    <xf numFmtId="0" fontId="69" fillId="0" borderId="51" xfId="0" applyFont="1" applyBorder="1" applyAlignment="1">
      <alignment horizontal="left" vertical="center"/>
    </xf>
    <xf numFmtId="0" fontId="69" fillId="0" borderId="51" xfId="0" applyFont="1" applyBorder="1" applyAlignment="1">
      <alignment vertical="center"/>
    </xf>
    <xf numFmtId="0" fontId="14" fillId="0" borderId="51" xfId="0" applyFont="1" applyBorder="1" applyAlignment="1">
      <alignment horizontal="right" vertical="center" readingOrder="2"/>
    </xf>
    <xf numFmtId="0" fontId="70" fillId="0" borderId="0" xfId="355" applyFont="1" applyAlignment="1">
      <alignment horizontal="right" vertical="top" wrapText="1" readingOrder="2"/>
    </xf>
    <xf numFmtId="0" fontId="39" fillId="0" borderId="0" xfId="17" applyFont="1" applyBorder="1" applyAlignment="1">
      <alignment horizontal="left" vertical="center" wrapText="1" readingOrder="1"/>
    </xf>
    <xf numFmtId="0" fontId="21" fillId="3" borderId="0" xfId="17" applyFont="1" applyFill="1" applyAlignment="1">
      <alignment horizontal="center" wrapText="1" readingOrder="2"/>
    </xf>
    <xf numFmtId="0" fontId="21" fillId="3" borderId="0" xfId="17" applyFont="1" applyFill="1" applyAlignment="1">
      <alignment horizontal="center" vertical="center" readingOrder="2"/>
    </xf>
    <xf numFmtId="0" fontId="19" fillId="3" borderId="0" xfId="17" applyFont="1" applyFill="1" applyAlignment="1">
      <alignment horizontal="center" vertical="center" wrapText="1"/>
    </xf>
    <xf numFmtId="0" fontId="19" fillId="3" borderId="0" xfId="17" applyFont="1" applyFill="1" applyAlignment="1">
      <alignment horizontal="center" vertical="center" readingOrder="1"/>
    </xf>
    <xf numFmtId="0" fontId="14" fillId="0" borderId="0" xfId="17" applyFont="1" applyBorder="1" applyAlignment="1">
      <alignment horizontal="right" vertical="top" wrapText="1" readingOrder="2"/>
    </xf>
    <xf numFmtId="0" fontId="39" fillId="0" borderId="0" xfId="17" applyFont="1" applyBorder="1" applyAlignment="1">
      <alignment horizontal="left" vertical="top" wrapText="1" readingOrder="1"/>
    </xf>
    <xf numFmtId="1" fontId="29" fillId="4" borderId="44" xfId="9" applyFont="1" applyFill="1" applyBorder="1" applyAlignment="1">
      <alignment horizontal="center" vertical="center"/>
    </xf>
    <xf numFmtId="1" fontId="29" fillId="4" borderId="58" xfId="9" applyFont="1" applyFill="1" applyBorder="1" applyAlignment="1">
      <alignment horizontal="center" vertical="center"/>
    </xf>
    <xf numFmtId="0" fontId="37" fillId="4" borderId="47" xfId="10" applyFont="1" applyFill="1" applyBorder="1" applyAlignment="1">
      <alignment horizontal="center" vertical="center" wrapText="1"/>
    </xf>
    <xf numFmtId="0" fontId="37" fillId="4" borderId="52" xfId="10" applyFont="1" applyFill="1" applyBorder="1" applyAlignment="1">
      <alignment horizontal="center" vertical="center" wrapText="1"/>
    </xf>
    <xf numFmtId="0" fontId="14" fillId="0" borderId="51" xfId="17" applyFont="1" applyBorder="1" applyAlignment="1">
      <alignment horizontal="right" vertical="center" wrapText="1" readingOrder="2"/>
    </xf>
    <xf numFmtId="0" fontId="39" fillId="0" borderId="51" xfId="17" applyFont="1" applyBorder="1" applyAlignment="1">
      <alignment horizontal="left" vertical="center" wrapText="1" readingOrder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right" vertical="center" wrapText="1" indent="1"/>
    </xf>
    <xf numFmtId="0" fontId="19" fillId="4" borderId="38" xfId="0" applyFont="1" applyFill="1" applyBorder="1" applyAlignment="1">
      <alignment horizontal="right" vertical="center" indent="1"/>
    </xf>
    <xf numFmtId="0" fontId="19" fillId="4" borderId="59" xfId="0" applyFont="1" applyFill="1" applyBorder="1" applyAlignment="1">
      <alignment horizontal="right" vertical="center" indent="1"/>
    </xf>
    <xf numFmtId="0" fontId="19" fillId="4" borderId="29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left" vertical="center" wrapText="1" indent="1"/>
    </xf>
    <xf numFmtId="0" fontId="20" fillId="4" borderId="36" xfId="0" applyFont="1" applyFill="1" applyBorder="1" applyAlignment="1">
      <alignment horizontal="left" vertical="center" indent="1"/>
    </xf>
    <xf numFmtId="0" fontId="20" fillId="4" borderId="62" xfId="0" applyFont="1" applyFill="1" applyBorder="1" applyAlignment="1">
      <alignment horizontal="left" vertical="center" indent="1"/>
    </xf>
    <xf numFmtId="0" fontId="20" fillId="4" borderId="22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readingOrder="2"/>
    </xf>
    <xf numFmtId="0" fontId="21" fillId="3" borderId="12" xfId="0" applyFont="1" applyFill="1" applyBorder="1" applyAlignment="1">
      <alignment horizontal="center" vertical="center" readingOrder="2"/>
    </xf>
    <xf numFmtId="0" fontId="21" fillId="3" borderId="8" xfId="0" applyFont="1" applyFill="1" applyBorder="1" applyAlignment="1">
      <alignment horizontal="center" vertical="center" readingOrder="2"/>
    </xf>
    <xf numFmtId="0" fontId="19" fillId="4" borderId="17" xfId="0" applyFont="1" applyFill="1" applyBorder="1" applyAlignment="1">
      <alignment horizontal="center" vertical="center" wrapText="1" readingOrder="2"/>
    </xf>
    <xf numFmtId="0" fontId="19" fillId="4" borderId="64" xfId="0" applyFont="1" applyFill="1" applyBorder="1" applyAlignment="1">
      <alignment horizontal="center" vertical="center" wrapText="1" readingOrder="2"/>
    </xf>
    <xf numFmtId="0" fontId="20" fillId="4" borderId="18" xfId="0" applyFont="1" applyFill="1" applyBorder="1" applyAlignment="1">
      <alignment horizontal="center" vertical="center" wrapText="1"/>
    </xf>
    <xf numFmtId="0" fontId="20" fillId="4" borderId="65" xfId="0" applyFont="1" applyFill="1" applyBorder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right" vertical="center" wrapText="1" indent="1"/>
    </xf>
    <xf numFmtId="0" fontId="22" fillId="4" borderId="41" xfId="0" applyFont="1" applyFill="1" applyBorder="1" applyAlignment="1">
      <alignment horizontal="right" vertical="center" wrapText="1" indent="1"/>
    </xf>
    <xf numFmtId="0" fontId="22" fillId="4" borderId="92" xfId="0" applyFont="1" applyFill="1" applyBorder="1" applyAlignment="1">
      <alignment horizontal="right" vertical="center" wrapText="1" indent="1"/>
    </xf>
    <xf numFmtId="0" fontId="22" fillId="4" borderId="93" xfId="0" applyFont="1" applyFill="1" applyBorder="1" applyAlignment="1">
      <alignment horizontal="right" vertical="center" wrapText="1" indent="1"/>
    </xf>
    <xf numFmtId="0" fontId="22" fillId="4" borderId="38" xfId="0" applyFont="1" applyFill="1" applyBorder="1" applyAlignment="1">
      <alignment horizontal="right" vertical="center" wrapText="1" indent="1"/>
    </xf>
    <xf numFmtId="0" fontId="22" fillId="4" borderId="42" xfId="0" applyFont="1" applyFill="1" applyBorder="1" applyAlignment="1">
      <alignment horizontal="right" vertical="center" wrapText="1" indent="1"/>
    </xf>
    <xf numFmtId="0" fontId="22" fillId="4" borderId="59" xfId="0" applyFont="1" applyFill="1" applyBorder="1" applyAlignment="1">
      <alignment horizontal="right" vertical="center" wrapText="1" indent="1"/>
    </xf>
    <xf numFmtId="0" fontId="22" fillId="4" borderId="60" xfId="0" applyFont="1" applyFill="1" applyBorder="1" applyAlignment="1">
      <alignment horizontal="right" vertical="center" wrapText="1" indent="1"/>
    </xf>
    <xf numFmtId="0" fontId="28" fillId="4" borderId="39" xfId="0" applyFont="1" applyFill="1" applyBorder="1" applyAlignment="1">
      <alignment horizontal="left" vertical="center" wrapText="1" indent="1"/>
    </xf>
    <xf numFmtId="0" fontId="28" fillId="4" borderId="35" xfId="0" applyFont="1" applyFill="1" applyBorder="1" applyAlignment="1">
      <alignment horizontal="left" vertical="center" wrapText="1" indent="1"/>
    </xf>
    <xf numFmtId="0" fontId="28" fillId="4" borderId="94" xfId="0" applyFont="1" applyFill="1" applyBorder="1" applyAlignment="1">
      <alignment horizontal="left" vertical="center" wrapText="1" indent="1"/>
    </xf>
    <xf numFmtId="0" fontId="28" fillId="4" borderId="95" xfId="0" applyFont="1" applyFill="1" applyBorder="1" applyAlignment="1">
      <alignment horizontal="left" vertical="center" wrapText="1" indent="1"/>
    </xf>
    <xf numFmtId="0" fontId="28" fillId="4" borderId="40" xfId="0" applyFont="1" applyFill="1" applyBorder="1" applyAlignment="1">
      <alignment horizontal="left" vertical="center" wrapText="1" indent="1"/>
    </xf>
    <xf numFmtId="0" fontId="28" fillId="4" borderId="36" xfId="0" applyFont="1" applyFill="1" applyBorder="1" applyAlignment="1">
      <alignment horizontal="left" vertical="center" wrapText="1" indent="1"/>
    </xf>
    <xf numFmtId="0" fontId="28" fillId="4" borderId="61" xfId="0" applyFont="1" applyFill="1" applyBorder="1" applyAlignment="1">
      <alignment horizontal="left" vertical="center" wrapText="1" indent="1"/>
    </xf>
    <xf numFmtId="0" fontId="28" fillId="4" borderId="62" xfId="0" applyFont="1" applyFill="1" applyBorder="1" applyAlignment="1">
      <alignment horizontal="left" vertical="center" wrapText="1" indent="1"/>
    </xf>
    <xf numFmtId="0" fontId="53" fillId="3" borderId="0" xfId="0" applyFont="1" applyFill="1" applyAlignment="1">
      <alignment horizontal="center" vertical="center" wrapText="1" readingOrder="2"/>
    </xf>
    <xf numFmtId="0" fontId="20" fillId="4" borderId="47" xfId="0" applyFont="1" applyFill="1" applyBorder="1" applyAlignment="1">
      <alignment horizontal="center" wrapText="1"/>
    </xf>
    <xf numFmtId="0" fontId="20" fillId="4" borderId="51" xfId="0" applyFont="1" applyFill="1" applyBorder="1" applyAlignment="1">
      <alignment horizontal="center" wrapText="1"/>
    </xf>
    <xf numFmtId="0" fontId="20" fillId="4" borderId="44" xfId="0" applyFont="1" applyFill="1" applyBorder="1" applyAlignment="1">
      <alignment horizont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right" vertical="center" wrapText="1" readingOrder="2"/>
    </xf>
    <xf numFmtId="0" fontId="20" fillId="4" borderId="48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45" xfId="0" applyFont="1" applyFill="1" applyBorder="1" applyAlignment="1">
      <alignment horizontal="center" vertical="top" wrapText="1"/>
    </xf>
    <xf numFmtId="0" fontId="70" fillId="0" borderId="80" xfId="0" applyFont="1" applyBorder="1" applyAlignment="1">
      <alignment horizontal="right" vertical="center" wrapText="1" readingOrder="2"/>
    </xf>
    <xf numFmtId="0" fontId="19" fillId="3" borderId="17" xfId="0" applyFont="1" applyFill="1" applyBorder="1" applyAlignment="1">
      <alignment horizontal="center" vertical="center" wrapText="1" readingOrder="2"/>
    </xf>
    <xf numFmtId="0" fontId="19" fillId="3" borderId="64" xfId="0" applyFont="1" applyFill="1" applyBorder="1" applyAlignment="1">
      <alignment horizontal="center" vertical="center" wrapText="1" readingOrder="2"/>
    </xf>
    <xf numFmtId="0" fontId="57" fillId="0" borderId="8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65" xfId="0" applyFont="1" applyFill="1" applyBorder="1" applyAlignment="1">
      <alignment horizontal="center" vertical="center" wrapText="1"/>
    </xf>
    <xf numFmtId="0" fontId="19" fillId="3" borderId="73" xfId="0" applyFont="1" applyFill="1" applyBorder="1" applyAlignment="1">
      <alignment horizontal="center" vertical="center" wrapText="1" readingOrder="2"/>
    </xf>
    <xf numFmtId="0" fontId="20" fillId="3" borderId="74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19" fillId="3" borderId="11" xfId="0" applyFont="1" applyFill="1" applyBorder="1" applyAlignment="1">
      <alignment horizontal="center" wrapText="1"/>
    </xf>
    <xf numFmtId="0" fontId="19" fillId="3" borderId="13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59" fillId="0" borderId="51" xfId="0" applyFont="1" applyBorder="1" applyAlignment="1">
      <alignment vertical="center" wrapText="1"/>
    </xf>
    <xf numFmtId="0" fontId="57" fillId="0" borderId="51" xfId="0" applyFont="1" applyBorder="1" applyAlignment="1">
      <alignment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0" fillId="4" borderId="79" xfId="0" applyFont="1" applyFill="1" applyBorder="1" applyAlignment="1">
      <alignment horizontal="center" vertical="center" wrapText="1"/>
    </xf>
    <xf numFmtId="0" fontId="20" fillId="4" borderId="80" xfId="0" applyFont="1" applyFill="1" applyBorder="1" applyAlignment="1">
      <alignment horizontal="center" vertical="center" wrapText="1"/>
    </xf>
    <xf numFmtId="0" fontId="20" fillId="4" borderId="81" xfId="0" applyFont="1" applyFill="1" applyBorder="1" applyAlignment="1">
      <alignment horizontal="center" vertical="center" wrapText="1"/>
    </xf>
    <xf numFmtId="0" fontId="20" fillId="4" borderId="82" xfId="0" applyFont="1" applyFill="1" applyBorder="1" applyAlignment="1">
      <alignment horizontal="center" vertical="center" wrapText="1"/>
    </xf>
    <xf numFmtId="0" fontId="20" fillId="4" borderId="83" xfId="0" applyFont="1" applyFill="1" applyBorder="1" applyAlignment="1">
      <alignment horizontal="center" vertical="center" wrapText="1"/>
    </xf>
    <xf numFmtId="0" fontId="20" fillId="4" borderId="84" xfId="0" applyFont="1" applyFill="1" applyBorder="1" applyAlignment="1">
      <alignment horizontal="center" vertical="center" wrapText="1"/>
    </xf>
    <xf numFmtId="0" fontId="31" fillId="4" borderId="25" xfId="0" applyFont="1" applyFill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69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readingOrder="2"/>
    </xf>
    <xf numFmtId="0" fontId="38" fillId="3" borderId="12" xfId="0" applyFont="1" applyFill="1" applyBorder="1" applyAlignment="1">
      <alignment horizontal="center" vertical="center" readingOrder="2"/>
    </xf>
    <xf numFmtId="0" fontId="38" fillId="3" borderId="8" xfId="0" applyFont="1" applyFill="1" applyBorder="1" applyAlignment="1">
      <alignment horizontal="center" vertical="center" readingOrder="2"/>
    </xf>
    <xf numFmtId="0" fontId="20" fillId="4" borderId="55" xfId="0" applyFont="1" applyFill="1" applyBorder="1" applyAlignment="1">
      <alignment horizontal="right" vertical="center" wrapText="1"/>
    </xf>
    <xf numFmtId="0" fontId="20" fillId="4" borderId="54" xfId="0" applyFont="1" applyFill="1" applyBorder="1" applyAlignment="1">
      <alignment horizontal="right" vertical="center" wrapText="1"/>
    </xf>
    <xf numFmtId="0" fontId="31" fillId="4" borderId="56" xfId="0" applyFont="1" applyFill="1" applyBorder="1" applyAlignment="1">
      <alignment horizontal="left" vertical="center" wrapText="1"/>
    </xf>
    <xf numFmtId="0" fontId="31" fillId="4" borderId="57" xfId="0" applyFont="1" applyFill="1" applyBorder="1" applyAlignment="1">
      <alignment horizontal="left" vertical="center" wrapText="1"/>
    </xf>
    <xf numFmtId="0" fontId="20" fillId="4" borderId="50" xfId="0" applyFont="1" applyFill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21" fillId="3" borderId="0" xfId="5" applyFont="1" applyFill="1" applyAlignment="1">
      <alignment horizontal="center" vertical="center"/>
    </xf>
    <xf numFmtId="0" fontId="38" fillId="3" borderId="0" xfId="5" applyFont="1" applyFill="1" applyAlignment="1">
      <alignment horizontal="center" vertical="center" readingOrder="2"/>
    </xf>
    <xf numFmtId="0" fontId="19" fillId="3" borderId="0" xfId="14" applyFont="1" applyFill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4" fillId="0" borderId="51" xfId="14" applyFont="1" applyBorder="1" applyAlignment="1">
      <alignment horizontal="right" vertical="center" wrapText="1"/>
    </xf>
    <xf numFmtId="0" fontId="39" fillId="0" borderId="51" xfId="14" applyFont="1" applyBorder="1" applyAlignment="1">
      <alignment horizontal="left" vertical="center" wrapText="1"/>
    </xf>
    <xf numFmtId="0" fontId="19" fillId="3" borderId="0" xfId="74" applyFont="1" applyFill="1" applyAlignment="1">
      <alignment horizontal="center" vertical="center" wrapText="1"/>
    </xf>
    <xf numFmtId="0" fontId="19" fillId="3" borderId="0" xfId="74" applyFont="1" applyFill="1" applyAlignment="1">
      <alignment horizontal="center" vertical="center"/>
    </xf>
    <xf numFmtId="0" fontId="19" fillId="4" borderId="75" xfId="16" applyFont="1" applyFill="1" applyBorder="1" applyAlignment="1">
      <alignment horizontal="right" vertical="center" wrapText="1"/>
    </xf>
    <xf numFmtId="0" fontId="19" fillId="4" borderId="76" xfId="16" applyFont="1" applyFill="1" applyBorder="1" applyAlignment="1">
      <alignment horizontal="right" vertical="center" wrapText="1"/>
    </xf>
    <xf numFmtId="0" fontId="19" fillId="4" borderId="85" xfId="16" applyFont="1" applyFill="1" applyBorder="1" applyAlignment="1">
      <alignment horizontal="right" vertical="center" wrapText="1"/>
    </xf>
    <xf numFmtId="0" fontId="20" fillId="4" borderId="86" xfId="16" applyFont="1" applyFill="1" applyBorder="1" applyAlignment="1">
      <alignment horizontal="left" vertical="center" wrapText="1"/>
    </xf>
    <xf numFmtId="0" fontId="20" fillId="4" borderId="88" xfId="16" applyFont="1" applyFill="1" applyBorder="1" applyAlignment="1">
      <alignment horizontal="left" vertical="center" wrapText="1"/>
    </xf>
    <xf numFmtId="0" fontId="20" fillId="4" borderId="87" xfId="16" applyFont="1" applyFill="1" applyBorder="1" applyAlignment="1">
      <alignment horizontal="left" vertical="center" wrapText="1"/>
    </xf>
    <xf numFmtId="0" fontId="20" fillId="4" borderId="31" xfId="16" applyFont="1" applyFill="1" applyBorder="1" applyAlignment="1">
      <alignment horizontal="center" vertical="center" wrapText="1"/>
    </xf>
    <xf numFmtId="0" fontId="20" fillId="4" borderId="16" xfId="16" applyFont="1" applyFill="1" applyBorder="1" applyAlignment="1">
      <alignment horizontal="center" vertical="center" wrapText="1"/>
    </xf>
    <xf numFmtId="0" fontId="20" fillId="4" borderId="30" xfId="16" applyFont="1" applyFill="1" applyBorder="1" applyAlignment="1">
      <alignment horizontal="center" vertical="center" wrapText="1"/>
    </xf>
    <xf numFmtId="0" fontId="37" fillId="4" borderId="19" xfId="10" applyFont="1" applyFill="1" applyBorder="1" applyAlignment="1">
      <alignment horizontal="center" vertical="center" wrapText="1" readingOrder="1"/>
    </xf>
    <xf numFmtId="0" fontId="20" fillId="4" borderId="19" xfId="10" applyFont="1" applyFill="1" applyBorder="1" applyAlignment="1">
      <alignment horizontal="center" vertical="center" wrapText="1" readingOrder="1"/>
    </xf>
    <xf numFmtId="0" fontId="19" fillId="4" borderId="46" xfId="0" applyFont="1" applyFill="1" applyBorder="1" applyAlignment="1">
      <alignment horizontal="right" vertical="center" wrapText="1" indent="1"/>
    </xf>
    <xf numFmtId="0" fontId="19" fillId="4" borderId="78" xfId="0" applyFont="1" applyFill="1" applyBorder="1" applyAlignment="1">
      <alignment horizontal="right" vertical="center" wrapText="1" indent="1"/>
    </xf>
    <xf numFmtId="0" fontId="29" fillId="4" borderId="47" xfId="10" applyFont="1" applyFill="1" applyBorder="1" applyAlignment="1">
      <alignment horizontal="center" wrapText="1" readingOrder="1"/>
    </xf>
    <xf numFmtId="0" fontId="29" fillId="4" borderId="51" xfId="10" applyFont="1" applyFill="1" applyBorder="1" applyAlignment="1">
      <alignment horizontal="center" wrapText="1" readingOrder="1"/>
    </xf>
    <xf numFmtId="0" fontId="29" fillId="4" borderId="44" xfId="10" applyFont="1" applyFill="1" applyBorder="1" applyAlignment="1">
      <alignment horizontal="center" wrapText="1" readingOrder="1"/>
    </xf>
    <xf numFmtId="0" fontId="20" fillId="4" borderId="53" xfId="0" applyFont="1" applyFill="1" applyBorder="1" applyAlignment="1">
      <alignment horizontal="left" vertical="center" wrapText="1" indent="1"/>
    </xf>
    <xf numFmtId="0" fontId="20" fillId="4" borderId="77" xfId="0" applyFont="1" applyFill="1" applyBorder="1" applyAlignment="1">
      <alignment horizontal="left" vertical="center" wrapText="1" indent="1"/>
    </xf>
    <xf numFmtId="0" fontId="20" fillId="4" borderId="48" xfId="10" applyFont="1" applyFill="1" applyBorder="1" applyAlignment="1">
      <alignment horizontal="center" vertical="top" wrapText="1" readingOrder="1"/>
    </xf>
    <xf numFmtId="0" fontId="20" fillId="4" borderId="7" xfId="10" applyFont="1" applyFill="1" applyBorder="1" applyAlignment="1">
      <alignment horizontal="center" vertical="top" wrapText="1" readingOrder="1"/>
    </xf>
    <xf numFmtId="0" fontId="20" fillId="4" borderId="45" xfId="10" applyFont="1" applyFill="1" applyBorder="1" applyAlignment="1">
      <alignment horizontal="center" vertical="top" wrapText="1" readingOrder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 readingOrder="2"/>
    </xf>
    <xf numFmtId="0" fontId="19" fillId="3" borderId="0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39" fillId="3" borderId="51" xfId="0" applyFont="1" applyFill="1" applyBorder="1" applyAlignment="1">
      <alignment horizontal="left" vertical="center" wrapText="1" readingOrder="1"/>
    </xf>
    <xf numFmtId="0" fontId="50" fillId="3" borderId="51" xfId="0" applyFont="1" applyFill="1" applyBorder="1" applyAlignment="1">
      <alignment horizontal="right" vertical="center" wrapText="1" readingOrder="2"/>
    </xf>
    <xf numFmtId="0" fontId="22" fillId="4" borderId="44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39" fillId="3" borderId="0" xfId="99" applyFont="1" applyFill="1" applyBorder="1" applyAlignment="1">
      <alignment horizontal="left" vertical="center" wrapText="1" indent="3"/>
    </xf>
    <xf numFmtId="0" fontId="57" fillId="0" borderId="0" xfId="0" applyFont="1" applyAlignment="1">
      <alignment horizontal="left" vertical="center" wrapText="1" indent="3"/>
    </xf>
    <xf numFmtId="0" fontId="19" fillId="4" borderId="38" xfId="0" applyFont="1" applyFill="1" applyBorder="1" applyAlignment="1">
      <alignment horizontal="right" vertical="center" wrapText="1" indent="1"/>
    </xf>
    <xf numFmtId="0" fontId="19" fillId="4" borderId="90" xfId="0" applyFont="1" applyFill="1" applyBorder="1" applyAlignment="1">
      <alignment horizontal="right" vertical="center" indent="1"/>
    </xf>
    <xf numFmtId="0" fontId="20" fillId="4" borderId="36" xfId="0" applyFont="1" applyFill="1" applyBorder="1" applyAlignment="1">
      <alignment horizontal="left" vertical="center" wrapText="1" indent="1"/>
    </xf>
    <xf numFmtId="0" fontId="20" fillId="4" borderId="89" xfId="0" applyFont="1" applyFill="1" applyBorder="1" applyAlignment="1">
      <alignment horizontal="left" vertical="center" indent="1"/>
    </xf>
    <xf numFmtId="0" fontId="72" fillId="3" borderId="0" xfId="0" applyFont="1" applyFill="1" applyAlignment="1">
      <alignment horizontal="right" vertical="center" wrapText="1" readingOrder="2"/>
    </xf>
    <xf numFmtId="0" fontId="0" fillId="0" borderId="0" xfId="0" applyAlignment="1">
      <alignment horizontal="right" vertical="center" wrapText="1" readingOrder="2"/>
    </xf>
    <xf numFmtId="0" fontId="39" fillId="3" borderId="0" xfId="99" applyFont="1" applyFill="1" applyBorder="1" applyAlignment="1">
      <alignment horizontal="left" vertical="center" wrapText="1"/>
    </xf>
    <xf numFmtId="0" fontId="72" fillId="3" borderId="0" xfId="0" applyFont="1" applyFill="1" applyAlignment="1">
      <alignment horizontal="right" vertical="center" wrapText="1" indent="3" readingOrder="2"/>
    </xf>
    <xf numFmtId="0" fontId="0" fillId="0" borderId="0" xfId="0" applyAlignment="1">
      <alignment horizontal="right" vertical="center" wrapText="1" indent="3" readingOrder="2"/>
    </xf>
    <xf numFmtId="0" fontId="67" fillId="4" borderId="17" xfId="99" applyFont="1" applyFill="1" applyBorder="1" applyAlignment="1">
      <alignment horizontal="center" vertical="center" wrapText="1"/>
    </xf>
    <xf numFmtId="0" fontId="67" fillId="4" borderId="23" xfId="99" applyFont="1" applyFill="1" applyBorder="1" applyAlignment="1">
      <alignment horizontal="center" vertical="center" wrapText="1"/>
    </xf>
    <xf numFmtId="0" fontId="67" fillId="4" borderId="26" xfId="99" applyFont="1" applyFill="1" applyBorder="1" applyAlignment="1">
      <alignment horizontal="center" vertical="center" wrapText="1"/>
    </xf>
    <xf numFmtId="0" fontId="67" fillId="4" borderId="27" xfId="99" applyFont="1" applyFill="1" applyBorder="1" applyAlignment="1">
      <alignment horizontal="center" vertical="center" wrapText="1"/>
    </xf>
    <xf numFmtId="0" fontId="67" fillId="3" borderId="50" xfId="99" applyFont="1" applyFill="1" applyBorder="1" applyAlignment="1">
      <alignment horizontal="center" vertical="center" wrapText="1"/>
    </xf>
    <xf numFmtId="0" fontId="67" fillId="3" borderId="26" xfId="99" applyFont="1" applyFill="1" applyBorder="1" applyAlignment="1">
      <alignment horizontal="center" vertical="center" wrapText="1"/>
    </xf>
    <xf numFmtId="0" fontId="67" fillId="3" borderId="27" xfId="99" applyFont="1" applyFill="1" applyBorder="1" applyAlignment="1">
      <alignment horizontal="center" vertical="center" wrapText="1"/>
    </xf>
    <xf numFmtId="0" fontId="67" fillId="3" borderId="17" xfId="99" applyFont="1" applyFill="1" applyBorder="1" applyAlignment="1">
      <alignment horizontal="center" vertical="center" wrapText="1"/>
    </xf>
    <xf numFmtId="0" fontId="67" fillId="3" borderId="23" xfId="99" applyFont="1" applyFill="1" applyBorder="1" applyAlignment="1">
      <alignment horizontal="center" vertical="center" wrapText="1"/>
    </xf>
    <xf numFmtId="0" fontId="67" fillId="3" borderId="49" xfId="99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67" fillId="4" borderId="47" xfId="99" applyFont="1" applyFill="1" applyBorder="1" applyAlignment="1">
      <alignment horizontal="center" vertical="center" wrapText="1"/>
    </xf>
    <xf numFmtId="0" fontId="67" fillId="4" borderId="51" xfId="99" applyFont="1" applyFill="1" applyBorder="1" applyAlignment="1">
      <alignment horizontal="center" vertical="center" wrapText="1"/>
    </xf>
    <xf numFmtId="0" fontId="67" fillId="4" borderId="44" xfId="99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left" vertical="center" wrapText="1" indent="1"/>
    </xf>
    <xf numFmtId="0" fontId="20" fillId="4" borderId="18" xfId="0" applyFont="1" applyFill="1" applyBorder="1" applyAlignment="1">
      <alignment horizontal="left" vertical="center" indent="1"/>
    </xf>
    <xf numFmtId="0" fontId="20" fillId="4" borderId="24" xfId="0" applyFont="1" applyFill="1" applyBorder="1" applyAlignment="1">
      <alignment horizontal="left" vertical="center" indent="1"/>
    </xf>
    <xf numFmtId="0" fontId="19" fillId="4" borderId="47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67" fillId="4" borderId="47" xfId="99" applyFont="1" applyFill="1" applyBorder="1" applyAlignment="1">
      <alignment horizontal="center" vertical="center" readingOrder="2"/>
    </xf>
    <xf numFmtId="0" fontId="67" fillId="4" borderId="51" xfId="99" applyFont="1" applyFill="1" applyBorder="1" applyAlignment="1">
      <alignment horizontal="center" vertical="center" readingOrder="2"/>
    </xf>
    <xf numFmtId="0" fontId="67" fillId="4" borderId="44" xfId="99" applyFont="1" applyFill="1" applyBorder="1" applyAlignment="1">
      <alignment horizontal="center" vertical="center" readingOrder="2"/>
    </xf>
    <xf numFmtId="0" fontId="72" fillId="3" borderId="51" xfId="0" applyFont="1" applyFill="1" applyBorder="1" applyAlignment="1">
      <alignment horizontal="right" vertical="top" wrapText="1" readingOrder="2"/>
    </xf>
    <xf numFmtId="0" fontId="57" fillId="3" borderId="51" xfId="0" applyFont="1" applyFill="1" applyBorder="1" applyAlignment="1">
      <alignment horizontal="left" vertical="center" wrapText="1" readingOrder="1"/>
    </xf>
  </cellXfs>
  <cellStyles count="634">
    <cellStyle name="Comma 2" xfId="1"/>
    <cellStyle name="Comma 2 2" xfId="37"/>
    <cellStyle name="Comma 2 2 2" xfId="72"/>
    <cellStyle name="Comma 2 3" xfId="62"/>
    <cellStyle name="Comma 3" xfId="38"/>
    <cellStyle name="Comma 3 2" xfId="353"/>
    <cellStyle name="Comma 3 2 2" xfId="631"/>
    <cellStyle name="Comma 4" xfId="39"/>
    <cellStyle name="Comma 4 2" xfId="73"/>
    <cellStyle name="H1" xfId="2"/>
    <cellStyle name="H1 2" xfId="3"/>
    <cellStyle name="H1 2 2" xfId="33"/>
    <cellStyle name="H1_خدمات الانقاذ والإغاثة" xfId="40"/>
    <cellStyle name="H2" xfId="4"/>
    <cellStyle name="H2 2" xfId="5"/>
    <cellStyle name="H2 2 2" xfId="41"/>
    <cellStyle name="H2_خدمات الانقاذ والإغاثة" xfId="42"/>
    <cellStyle name="had" xfId="6"/>
    <cellStyle name="had 2" xfId="7"/>
    <cellStyle name="had0" xfId="8"/>
    <cellStyle name="Had1" xfId="9"/>
    <cellStyle name="Had2" xfId="10"/>
    <cellStyle name="Had3" xfId="11"/>
    <cellStyle name="inxa" xfId="12"/>
    <cellStyle name="inxa 2" xfId="34"/>
    <cellStyle name="inxa 2 2" xfId="70"/>
    <cellStyle name="inxa 3" xfId="63"/>
    <cellStyle name="inxe" xfId="13"/>
    <cellStyle name="Normal" xfId="0" builtinId="0"/>
    <cellStyle name="Normal 10" xfId="99"/>
    <cellStyle name="Normal 11" xfId="98"/>
    <cellStyle name="Normal 11 2" xfId="125"/>
    <cellStyle name="Normal 11 2 2" xfId="216"/>
    <cellStyle name="Normal 11 2 2 2" xfId="495"/>
    <cellStyle name="Normal 11 2 3" xfId="307"/>
    <cellStyle name="Normal 11 2 3 2" xfId="586"/>
    <cellStyle name="Normal 11 2 4" xfId="404"/>
    <cellStyle name="Normal 11 3" xfId="192"/>
    <cellStyle name="Normal 11 3 2" xfId="471"/>
    <cellStyle name="Normal 11 4" xfId="283"/>
    <cellStyle name="Normal 11 4 2" xfId="562"/>
    <cellStyle name="Normal 11 5" xfId="380"/>
    <cellStyle name="Normal 12" xfId="124"/>
    <cellStyle name="Normal 12 2" xfId="215"/>
    <cellStyle name="Normal 12 2 2" xfId="494"/>
    <cellStyle name="Normal 12 3" xfId="306"/>
    <cellStyle name="Normal 12 3 2" xfId="585"/>
    <cellStyle name="Normal 12 4" xfId="403"/>
    <cellStyle name="Normal 13" xfId="352"/>
    <cellStyle name="Normal 14" xfId="356"/>
    <cellStyle name="Normal 15" xfId="355"/>
    <cellStyle name="Normal 16" xfId="633"/>
    <cellStyle name="Normal 2" xfId="14"/>
    <cellStyle name="Normal 2 2" xfId="43"/>
    <cellStyle name="Normal 2 2 2" xfId="74"/>
    <cellStyle name="Normal 2 3" xfId="44"/>
    <cellStyle name="Normal 2 3 2" xfId="75"/>
    <cellStyle name="Normal 2 4" xfId="45"/>
    <cellStyle name="Normal 2 4 2" xfId="76"/>
    <cellStyle name="Normal 2 4 2 2" xfId="107"/>
    <cellStyle name="Normal 2 4 2 2 2" xfId="128"/>
    <cellStyle name="Normal 2 4 2 2 2 2" xfId="219"/>
    <cellStyle name="Normal 2 4 2 2 2 2 2" xfId="498"/>
    <cellStyle name="Normal 2 4 2 2 2 3" xfId="310"/>
    <cellStyle name="Normal 2 4 2 2 2 3 2" xfId="589"/>
    <cellStyle name="Normal 2 4 2 2 2 4" xfId="407"/>
    <cellStyle name="Normal 2 4 2 2 3" xfId="200"/>
    <cellStyle name="Normal 2 4 2 2 3 2" xfId="479"/>
    <cellStyle name="Normal 2 4 2 2 4" xfId="291"/>
    <cellStyle name="Normal 2 4 2 2 4 2" xfId="570"/>
    <cellStyle name="Normal 2 4 2 2 5" xfId="388"/>
    <cellStyle name="Normal 2 4 2 3" xfId="127"/>
    <cellStyle name="Normal 2 4 2 3 2" xfId="218"/>
    <cellStyle name="Normal 2 4 2 3 2 2" xfId="497"/>
    <cellStyle name="Normal 2 4 2 3 3" xfId="309"/>
    <cellStyle name="Normal 2 4 2 3 3 2" xfId="588"/>
    <cellStyle name="Normal 2 4 2 3 4" xfId="406"/>
    <cellStyle name="Normal 2 4 2 4" xfId="177"/>
    <cellStyle name="Normal 2 4 2 4 2" xfId="456"/>
    <cellStyle name="Normal 2 4 2 5" xfId="268"/>
    <cellStyle name="Normal 2 4 2 5 2" xfId="547"/>
    <cellStyle name="Normal 2 4 2 6" xfId="364"/>
    <cellStyle name="Normal 2 4 3" xfId="85"/>
    <cellStyle name="Normal 2 4 3 2" xfId="112"/>
    <cellStyle name="Normal 2 4 3 2 2" xfId="130"/>
    <cellStyle name="Normal 2 4 3 2 2 2" xfId="221"/>
    <cellStyle name="Normal 2 4 3 2 2 2 2" xfId="500"/>
    <cellStyle name="Normal 2 4 3 2 2 3" xfId="312"/>
    <cellStyle name="Normal 2 4 3 2 2 3 2" xfId="591"/>
    <cellStyle name="Normal 2 4 3 2 2 4" xfId="409"/>
    <cellStyle name="Normal 2 4 3 2 3" xfId="205"/>
    <cellStyle name="Normal 2 4 3 2 3 2" xfId="484"/>
    <cellStyle name="Normal 2 4 3 2 4" xfId="296"/>
    <cellStyle name="Normal 2 4 3 2 4 2" xfId="575"/>
    <cellStyle name="Normal 2 4 3 2 5" xfId="393"/>
    <cellStyle name="Normal 2 4 3 3" xfId="129"/>
    <cellStyle name="Normal 2 4 3 3 2" xfId="220"/>
    <cellStyle name="Normal 2 4 3 3 2 2" xfId="499"/>
    <cellStyle name="Normal 2 4 3 3 3" xfId="311"/>
    <cellStyle name="Normal 2 4 3 3 3 2" xfId="590"/>
    <cellStyle name="Normal 2 4 3 3 4" xfId="408"/>
    <cellStyle name="Normal 2 4 3 4" xfId="182"/>
    <cellStyle name="Normal 2 4 3 4 2" xfId="461"/>
    <cellStyle name="Normal 2 4 3 5" xfId="273"/>
    <cellStyle name="Normal 2 4 3 5 2" xfId="552"/>
    <cellStyle name="Normal 2 4 3 6" xfId="369"/>
    <cellStyle name="Normal 2 4 4" xfId="93"/>
    <cellStyle name="Normal 2 4 4 2" xfId="119"/>
    <cellStyle name="Normal 2 4 4 2 2" xfId="132"/>
    <cellStyle name="Normal 2 4 4 2 2 2" xfId="223"/>
    <cellStyle name="Normal 2 4 4 2 2 2 2" xfId="502"/>
    <cellStyle name="Normal 2 4 4 2 2 3" xfId="314"/>
    <cellStyle name="Normal 2 4 4 2 2 3 2" xfId="593"/>
    <cellStyle name="Normal 2 4 4 2 2 4" xfId="411"/>
    <cellStyle name="Normal 2 4 4 2 3" xfId="211"/>
    <cellStyle name="Normal 2 4 4 2 3 2" xfId="490"/>
    <cellStyle name="Normal 2 4 4 2 4" xfId="302"/>
    <cellStyle name="Normal 2 4 4 2 4 2" xfId="581"/>
    <cellStyle name="Normal 2 4 4 2 5" xfId="399"/>
    <cellStyle name="Normal 2 4 4 3" xfId="131"/>
    <cellStyle name="Normal 2 4 4 3 2" xfId="222"/>
    <cellStyle name="Normal 2 4 4 3 2 2" xfId="501"/>
    <cellStyle name="Normal 2 4 4 3 3" xfId="313"/>
    <cellStyle name="Normal 2 4 4 3 3 2" xfId="592"/>
    <cellStyle name="Normal 2 4 4 3 4" xfId="410"/>
    <cellStyle name="Normal 2 4 4 4" xfId="188"/>
    <cellStyle name="Normal 2 4 4 4 2" xfId="467"/>
    <cellStyle name="Normal 2 4 4 5" xfId="279"/>
    <cellStyle name="Normal 2 4 4 5 2" xfId="558"/>
    <cellStyle name="Normal 2 4 4 6" xfId="376"/>
    <cellStyle name="Normal 2 4 5" xfId="102"/>
    <cellStyle name="Normal 2 4 5 2" xfId="133"/>
    <cellStyle name="Normal 2 4 5 2 2" xfId="224"/>
    <cellStyle name="Normal 2 4 5 2 2 2" xfId="503"/>
    <cellStyle name="Normal 2 4 5 2 3" xfId="315"/>
    <cellStyle name="Normal 2 4 5 2 3 2" xfId="594"/>
    <cellStyle name="Normal 2 4 5 2 4" xfId="412"/>
    <cellStyle name="Normal 2 4 5 3" xfId="195"/>
    <cellStyle name="Normal 2 4 5 3 2" xfId="474"/>
    <cellStyle name="Normal 2 4 5 4" xfId="286"/>
    <cellStyle name="Normal 2 4 5 4 2" xfId="565"/>
    <cellStyle name="Normal 2 4 5 5" xfId="383"/>
    <cellStyle name="Normal 2 4 6" xfId="126"/>
    <cellStyle name="Normal 2 4 6 2" xfId="217"/>
    <cellStyle name="Normal 2 4 6 2 2" xfId="496"/>
    <cellStyle name="Normal 2 4 6 3" xfId="308"/>
    <cellStyle name="Normal 2 4 6 3 2" xfId="587"/>
    <cellStyle name="Normal 2 4 6 4" xfId="405"/>
    <cellStyle name="Normal 2 4 7" xfId="172"/>
    <cellStyle name="Normal 2 4 7 2" xfId="451"/>
    <cellStyle name="Normal 2 4 8" xfId="263"/>
    <cellStyle name="Normal 2 4 8 2" xfId="542"/>
    <cellStyle name="Normal 2 4 9" xfId="359"/>
    <cellStyle name="Normal 2 5" xfId="60"/>
    <cellStyle name="Normal 2 6" xfId="354"/>
    <cellStyle name="Normal 2 6 2" xfId="632"/>
    <cellStyle name="Normal 3" xfId="15"/>
    <cellStyle name="Normal 3 2" xfId="16"/>
    <cellStyle name="Normal 3 3" xfId="32"/>
    <cellStyle name="Normal 3 3 2" xfId="69"/>
    <cellStyle name="Normal 3 4" xfId="64"/>
    <cellStyle name="Normal 4" xfId="17"/>
    <cellStyle name="Normal 4 2" xfId="31"/>
    <cellStyle name="Normal 4 2 10" xfId="170"/>
    <cellStyle name="Normal 4 2 10 2" xfId="449"/>
    <cellStyle name="Normal 4 2 11" xfId="261"/>
    <cellStyle name="Normal 4 2 11 2" xfId="540"/>
    <cellStyle name="Normal 4 2 12" xfId="357"/>
    <cellStyle name="Normal 4 2 2" xfId="36"/>
    <cellStyle name="Normal 4 2 2 2" xfId="71"/>
    <cellStyle name="Normal 4 2 2 2 2" xfId="106"/>
    <cellStyle name="Normal 4 2 2 2 2 2" xfId="137"/>
    <cellStyle name="Normal 4 2 2 2 2 2 2" xfId="228"/>
    <cellStyle name="Normal 4 2 2 2 2 2 2 2" xfId="507"/>
    <cellStyle name="Normal 4 2 2 2 2 2 3" xfId="319"/>
    <cellStyle name="Normal 4 2 2 2 2 2 3 2" xfId="598"/>
    <cellStyle name="Normal 4 2 2 2 2 2 4" xfId="416"/>
    <cellStyle name="Normal 4 2 2 2 2 3" xfId="199"/>
    <cellStyle name="Normal 4 2 2 2 2 3 2" xfId="478"/>
    <cellStyle name="Normal 4 2 2 2 2 4" xfId="290"/>
    <cellStyle name="Normal 4 2 2 2 2 4 2" xfId="569"/>
    <cellStyle name="Normal 4 2 2 2 2 5" xfId="387"/>
    <cellStyle name="Normal 4 2 2 2 3" xfId="136"/>
    <cellStyle name="Normal 4 2 2 2 3 2" xfId="227"/>
    <cellStyle name="Normal 4 2 2 2 3 2 2" xfId="506"/>
    <cellStyle name="Normal 4 2 2 2 3 3" xfId="318"/>
    <cellStyle name="Normal 4 2 2 2 3 3 2" xfId="597"/>
    <cellStyle name="Normal 4 2 2 2 3 4" xfId="415"/>
    <cellStyle name="Normal 4 2 2 2 4" xfId="176"/>
    <cellStyle name="Normal 4 2 2 2 4 2" xfId="455"/>
    <cellStyle name="Normal 4 2 2 2 5" xfId="267"/>
    <cellStyle name="Normal 4 2 2 2 5 2" xfId="546"/>
    <cellStyle name="Normal 4 2 2 2 6" xfId="363"/>
    <cellStyle name="Normal 4 2 2 3" xfId="84"/>
    <cellStyle name="Normal 4 2 2 3 2" xfId="111"/>
    <cellStyle name="Normal 4 2 2 3 2 2" xfId="139"/>
    <cellStyle name="Normal 4 2 2 3 2 2 2" xfId="230"/>
    <cellStyle name="Normal 4 2 2 3 2 2 2 2" xfId="509"/>
    <cellStyle name="Normal 4 2 2 3 2 2 3" xfId="321"/>
    <cellStyle name="Normal 4 2 2 3 2 2 3 2" xfId="600"/>
    <cellStyle name="Normal 4 2 2 3 2 2 4" xfId="418"/>
    <cellStyle name="Normal 4 2 2 3 2 3" xfId="204"/>
    <cellStyle name="Normal 4 2 2 3 2 3 2" xfId="483"/>
    <cellStyle name="Normal 4 2 2 3 2 4" xfId="295"/>
    <cellStyle name="Normal 4 2 2 3 2 4 2" xfId="574"/>
    <cellStyle name="Normal 4 2 2 3 2 5" xfId="392"/>
    <cellStyle name="Normal 4 2 2 3 3" xfId="138"/>
    <cellStyle name="Normal 4 2 2 3 3 2" xfId="229"/>
    <cellStyle name="Normal 4 2 2 3 3 2 2" xfId="508"/>
    <cellStyle name="Normal 4 2 2 3 3 3" xfId="320"/>
    <cellStyle name="Normal 4 2 2 3 3 3 2" xfId="599"/>
    <cellStyle name="Normal 4 2 2 3 3 4" xfId="417"/>
    <cellStyle name="Normal 4 2 2 3 4" xfId="181"/>
    <cellStyle name="Normal 4 2 2 3 4 2" xfId="460"/>
    <cellStyle name="Normal 4 2 2 3 5" xfId="272"/>
    <cellStyle name="Normal 4 2 2 3 5 2" xfId="551"/>
    <cellStyle name="Normal 4 2 2 3 6" xfId="368"/>
    <cellStyle name="Normal 4 2 2 4" xfId="92"/>
    <cellStyle name="Normal 4 2 2 4 2" xfId="118"/>
    <cellStyle name="Normal 4 2 2 4 2 2" xfId="141"/>
    <cellStyle name="Normal 4 2 2 4 2 2 2" xfId="232"/>
    <cellStyle name="Normal 4 2 2 4 2 2 2 2" xfId="511"/>
    <cellStyle name="Normal 4 2 2 4 2 2 3" xfId="323"/>
    <cellStyle name="Normal 4 2 2 4 2 2 3 2" xfId="602"/>
    <cellStyle name="Normal 4 2 2 4 2 2 4" xfId="420"/>
    <cellStyle name="Normal 4 2 2 4 2 3" xfId="210"/>
    <cellStyle name="Normal 4 2 2 4 2 3 2" xfId="489"/>
    <cellStyle name="Normal 4 2 2 4 2 4" xfId="301"/>
    <cellStyle name="Normal 4 2 2 4 2 4 2" xfId="580"/>
    <cellStyle name="Normal 4 2 2 4 2 5" xfId="398"/>
    <cellStyle name="Normal 4 2 2 4 3" xfId="140"/>
    <cellStyle name="Normal 4 2 2 4 3 2" xfId="231"/>
    <cellStyle name="Normal 4 2 2 4 3 2 2" xfId="510"/>
    <cellStyle name="Normal 4 2 2 4 3 3" xfId="322"/>
    <cellStyle name="Normal 4 2 2 4 3 3 2" xfId="601"/>
    <cellStyle name="Normal 4 2 2 4 3 4" xfId="419"/>
    <cellStyle name="Normal 4 2 2 4 4" xfId="187"/>
    <cellStyle name="Normal 4 2 2 4 4 2" xfId="466"/>
    <cellStyle name="Normal 4 2 2 4 5" xfId="278"/>
    <cellStyle name="Normal 4 2 2 4 5 2" xfId="557"/>
    <cellStyle name="Normal 4 2 2 4 6" xfId="375"/>
    <cellStyle name="Normal 4 2 2 5" xfId="101"/>
    <cellStyle name="Normal 4 2 2 5 2" xfId="142"/>
    <cellStyle name="Normal 4 2 2 5 2 2" xfId="233"/>
    <cellStyle name="Normal 4 2 2 5 2 2 2" xfId="512"/>
    <cellStyle name="Normal 4 2 2 5 2 3" xfId="324"/>
    <cellStyle name="Normal 4 2 2 5 2 3 2" xfId="603"/>
    <cellStyle name="Normal 4 2 2 5 2 4" xfId="421"/>
    <cellStyle name="Normal 4 2 2 5 3" xfId="194"/>
    <cellStyle name="Normal 4 2 2 5 3 2" xfId="473"/>
    <cellStyle name="Normal 4 2 2 5 4" xfId="285"/>
    <cellStyle name="Normal 4 2 2 5 4 2" xfId="564"/>
    <cellStyle name="Normal 4 2 2 5 5" xfId="382"/>
    <cellStyle name="Normal 4 2 2 6" xfId="135"/>
    <cellStyle name="Normal 4 2 2 6 2" xfId="226"/>
    <cellStyle name="Normal 4 2 2 6 2 2" xfId="505"/>
    <cellStyle name="Normal 4 2 2 6 3" xfId="317"/>
    <cellStyle name="Normal 4 2 2 6 3 2" xfId="596"/>
    <cellStyle name="Normal 4 2 2 6 4" xfId="414"/>
    <cellStyle name="Normal 4 2 2 7" xfId="171"/>
    <cellStyle name="Normal 4 2 2 7 2" xfId="450"/>
    <cellStyle name="Normal 4 2 2 8" xfId="262"/>
    <cellStyle name="Normal 4 2 2 8 2" xfId="541"/>
    <cellStyle name="Normal 4 2 2 9" xfId="358"/>
    <cellStyle name="Normal 4 2 3" xfId="46"/>
    <cellStyle name="Normal 4 2 3 2" xfId="77"/>
    <cellStyle name="Normal 4 2 3 2 2" xfId="108"/>
    <cellStyle name="Normal 4 2 3 2 2 2" xfId="145"/>
    <cellStyle name="Normal 4 2 3 2 2 2 2" xfId="236"/>
    <cellStyle name="Normal 4 2 3 2 2 2 2 2" xfId="515"/>
    <cellStyle name="Normal 4 2 3 2 2 2 3" xfId="327"/>
    <cellStyle name="Normal 4 2 3 2 2 2 3 2" xfId="606"/>
    <cellStyle name="Normal 4 2 3 2 2 2 4" xfId="424"/>
    <cellStyle name="Normal 4 2 3 2 2 3" xfId="201"/>
    <cellStyle name="Normal 4 2 3 2 2 3 2" xfId="480"/>
    <cellStyle name="Normal 4 2 3 2 2 4" xfId="292"/>
    <cellStyle name="Normal 4 2 3 2 2 4 2" xfId="571"/>
    <cellStyle name="Normal 4 2 3 2 2 5" xfId="389"/>
    <cellStyle name="Normal 4 2 3 2 3" xfId="144"/>
    <cellStyle name="Normal 4 2 3 2 3 2" xfId="235"/>
    <cellStyle name="Normal 4 2 3 2 3 2 2" xfId="514"/>
    <cellStyle name="Normal 4 2 3 2 3 3" xfId="326"/>
    <cellStyle name="Normal 4 2 3 2 3 3 2" xfId="605"/>
    <cellStyle name="Normal 4 2 3 2 3 4" xfId="423"/>
    <cellStyle name="Normal 4 2 3 2 4" xfId="178"/>
    <cellStyle name="Normal 4 2 3 2 4 2" xfId="457"/>
    <cellStyle name="Normal 4 2 3 2 5" xfId="269"/>
    <cellStyle name="Normal 4 2 3 2 5 2" xfId="548"/>
    <cellStyle name="Normal 4 2 3 2 6" xfId="365"/>
    <cellStyle name="Normal 4 2 3 3" xfId="86"/>
    <cellStyle name="Normal 4 2 3 3 2" xfId="113"/>
    <cellStyle name="Normal 4 2 3 3 2 2" xfId="147"/>
    <cellStyle name="Normal 4 2 3 3 2 2 2" xfId="238"/>
    <cellStyle name="Normal 4 2 3 3 2 2 2 2" xfId="517"/>
    <cellStyle name="Normal 4 2 3 3 2 2 3" xfId="329"/>
    <cellStyle name="Normal 4 2 3 3 2 2 3 2" xfId="608"/>
    <cellStyle name="Normal 4 2 3 3 2 2 4" xfId="426"/>
    <cellStyle name="Normal 4 2 3 3 2 3" xfId="206"/>
    <cellStyle name="Normal 4 2 3 3 2 3 2" xfId="485"/>
    <cellStyle name="Normal 4 2 3 3 2 4" xfId="297"/>
    <cellStyle name="Normal 4 2 3 3 2 4 2" xfId="576"/>
    <cellStyle name="Normal 4 2 3 3 2 5" xfId="394"/>
    <cellStyle name="Normal 4 2 3 3 3" xfId="146"/>
    <cellStyle name="Normal 4 2 3 3 3 2" xfId="237"/>
    <cellStyle name="Normal 4 2 3 3 3 2 2" xfId="516"/>
    <cellStyle name="Normal 4 2 3 3 3 3" xfId="328"/>
    <cellStyle name="Normal 4 2 3 3 3 3 2" xfId="607"/>
    <cellStyle name="Normal 4 2 3 3 3 4" xfId="425"/>
    <cellStyle name="Normal 4 2 3 3 4" xfId="183"/>
    <cellStyle name="Normal 4 2 3 3 4 2" xfId="462"/>
    <cellStyle name="Normal 4 2 3 3 5" xfId="274"/>
    <cellStyle name="Normal 4 2 3 3 5 2" xfId="553"/>
    <cellStyle name="Normal 4 2 3 3 6" xfId="370"/>
    <cellStyle name="Normal 4 2 3 4" xfId="94"/>
    <cellStyle name="Normal 4 2 3 4 2" xfId="120"/>
    <cellStyle name="Normal 4 2 3 4 2 2" xfId="149"/>
    <cellStyle name="Normal 4 2 3 4 2 2 2" xfId="240"/>
    <cellStyle name="Normal 4 2 3 4 2 2 2 2" xfId="519"/>
    <cellStyle name="Normal 4 2 3 4 2 2 3" xfId="331"/>
    <cellStyle name="Normal 4 2 3 4 2 2 3 2" xfId="610"/>
    <cellStyle name="Normal 4 2 3 4 2 2 4" xfId="428"/>
    <cellStyle name="Normal 4 2 3 4 2 3" xfId="212"/>
    <cellStyle name="Normal 4 2 3 4 2 3 2" xfId="491"/>
    <cellStyle name="Normal 4 2 3 4 2 4" xfId="303"/>
    <cellStyle name="Normal 4 2 3 4 2 4 2" xfId="582"/>
    <cellStyle name="Normal 4 2 3 4 2 5" xfId="400"/>
    <cellStyle name="Normal 4 2 3 4 3" xfId="148"/>
    <cellStyle name="Normal 4 2 3 4 3 2" xfId="239"/>
    <cellStyle name="Normal 4 2 3 4 3 2 2" xfId="518"/>
    <cellStyle name="Normal 4 2 3 4 3 3" xfId="330"/>
    <cellStyle name="Normal 4 2 3 4 3 3 2" xfId="609"/>
    <cellStyle name="Normal 4 2 3 4 3 4" xfId="427"/>
    <cellStyle name="Normal 4 2 3 4 4" xfId="189"/>
    <cellStyle name="Normal 4 2 3 4 4 2" xfId="468"/>
    <cellStyle name="Normal 4 2 3 4 5" xfId="280"/>
    <cellStyle name="Normal 4 2 3 4 5 2" xfId="559"/>
    <cellStyle name="Normal 4 2 3 4 6" xfId="377"/>
    <cellStyle name="Normal 4 2 3 5" xfId="103"/>
    <cellStyle name="Normal 4 2 3 5 2" xfId="150"/>
    <cellStyle name="Normal 4 2 3 5 2 2" xfId="241"/>
    <cellStyle name="Normal 4 2 3 5 2 2 2" xfId="520"/>
    <cellStyle name="Normal 4 2 3 5 2 3" xfId="332"/>
    <cellStyle name="Normal 4 2 3 5 2 3 2" xfId="611"/>
    <cellStyle name="Normal 4 2 3 5 2 4" xfId="429"/>
    <cellStyle name="Normal 4 2 3 5 3" xfId="196"/>
    <cellStyle name="Normal 4 2 3 5 3 2" xfId="475"/>
    <cellStyle name="Normal 4 2 3 5 4" xfId="287"/>
    <cellStyle name="Normal 4 2 3 5 4 2" xfId="566"/>
    <cellStyle name="Normal 4 2 3 5 5" xfId="384"/>
    <cellStyle name="Normal 4 2 3 6" xfId="143"/>
    <cellStyle name="Normal 4 2 3 6 2" xfId="234"/>
    <cellStyle name="Normal 4 2 3 6 2 2" xfId="513"/>
    <cellStyle name="Normal 4 2 3 6 3" xfId="325"/>
    <cellStyle name="Normal 4 2 3 6 3 2" xfId="604"/>
    <cellStyle name="Normal 4 2 3 6 4" xfId="422"/>
    <cellStyle name="Normal 4 2 3 7" xfId="173"/>
    <cellStyle name="Normal 4 2 3 7 2" xfId="452"/>
    <cellStyle name="Normal 4 2 3 8" xfId="264"/>
    <cellStyle name="Normal 4 2 3 8 2" xfId="543"/>
    <cellStyle name="Normal 4 2 3 9" xfId="360"/>
    <cellStyle name="Normal 4 2 4" xfId="68"/>
    <cellStyle name="Normal 4 2 4 2" xfId="105"/>
    <cellStyle name="Normal 4 2 4 2 2" xfId="152"/>
    <cellStyle name="Normal 4 2 4 2 2 2" xfId="243"/>
    <cellStyle name="Normal 4 2 4 2 2 2 2" xfId="522"/>
    <cellStyle name="Normal 4 2 4 2 2 3" xfId="334"/>
    <cellStyle name="Normal 4 2 4 2 2 3 2" xfId="613"/>
    <cellStyle name="Normal 4 2 4 2 2 4" xfId="431"/>
    <cellStyle name="Normal 4 2 4 2 3" xfId="198"/>
    <cellStyle name="Normal 4 2 4 2 3 2" xfId="477"/>
    <cellStyle name="Normal 4 2 4 2 4" xfId="289"/>
    <cellStyle name="Normal 4 2 4 2 4 2" xfId="568"/>
    <cellStyle name="Normal 4 2 4 2 5" xfId="386"/>
    <cellStyle name="Normal 4 2 4 3" xfId="151"/>
    <cellStyle name="Normal 4 2 4 3 2" xfId="242"/>
    <cellStyle name="Normal 4 2 4 3 2 2" xfId="521"/>
    <cellStyle name="Normal 4 2 4 3 3" xfId="333"/>
    <cellStyle name="Normal 4 2 4 3 3 2" xfId="612"/>
    <cellStyle name="Normal 4 2 4 3 4" xfId="430"/>
    <cellStyle name="Normal 4 2 4 4" xfId="175"/>
    <cellStyle name="Normal 4 2 4 4 2" xfId="454"/>
    <cellStyle name="Normal 4 2 4 5" xfId="266"/>
    <cellStyle name="Normal 4 2 4 5 2" xfId="545"/>
    <cellStyle name="Normal 4 2 4 6" xfId="362"/>
    <cellStyle name="Normal 4 2 5" xfId="83"/>
    <cellStyle name="Normal 4 2 5 2" xfId="110"/>
    <cellStyle name="Normal 4 2 5 2 2" xfId="154"/>
    <cellStyle name="Normal 4 2 5 2 2 2" xfId="245"/>
    <cellStyle name="Normal 4 2 5 2 2 2 2" xfId="524"/>
    <cellStyle name="Normal 4 2 5 2 2 3" xfId="336"/>
    <cellStyle name="Normal 4 2 5 2 2 3 2" xfId="615"/>
    <cellStyle name="Normal 4 2 5 2 2 4" xfId="433"/>
    <cellStyle name="Normal 4 2 5 2 3" xfId="203"/>
    <cellStyle name="Normal 4 2 5 2 3 2" xfId="482"/>
    <cellStyle name="Normal 4 2 5 2 4" xfId="294"/>
    <cellStyle name="Normal 4 2 5 2 4 2" xfId="573"/>
    <cellStyle name="Normal 4 2 5 2 5" xfId="391"/>
    <cellStyle name="Normal 4 2 5 3" xfId="153"/>
    <cellStyle name="Normal 4 2 5 3 2" xfId="244"/>
    <cellStyle name="Normal 4 2 5 3 2 2" xfId="523"/>
    <cellStyle name="Normal 4 2 5 3 3" xfId="335"/>
    <cellStyle name="Normal 4 2 5 3 3 2" xfId="614"/>
    <cellStyle name="Normal 4 2 5 3 4" xfId="432"/>
    <cellStyle name="Normal 4 2 5 4" xfId="180"/>
    <cellStyle name="Normal 4 2 5 4 2" xfId="459"/>
    <cellStyle name="Normal 4 2 5 5" xfId="271"/>
    <cellStyle name="Normal 4 2 5 5 2" xfId="550"/>
    <cellStyle name="Normal 4 2 5 6" xfId="367"/>
    <cellStyle name="Normal 4 2 6" xfId="91"/>
    <cellStyle name="Normal 4 2 6 2" xfId="117"/>
    <cellStyle name="Normal 4 2 6 2 2" xfId="156"/>
    <cellStyle name="Normal 4 2 6 2 2 2" xfId="247"/>
    <cellStyle name="Normal 4 2 6 2 2 2 2" xfId="526"/>
    <cellStyle name="Normal 4 2 6 2 2 3" xfId="338"/>
    <cellStyle name="Normal 4 2 6 2 2 3 2" xfId="617"/>
    <cellStyle name="Normal 4 2 6 2 2 4" xfId="435"/>
    <cellStyle name="Normal 4 2 6 2 3" xfId="209"/>
    <cellStyle name="Normal 4 2 6 2 3 2" xfId="488"/>
    <cellStyle name="Normal 4 2 6 2 4" xfId="300"/>
    <cellStyle name="Normal 4 2 6 2 4 2" xfId="579"/>
    <cellStyle name="Normal 4 2 6 2 5" xfId="397"/>
    <cellStyle name="Normal 4 2 6 3" xfId="155"/>
    <cellStyle name="Normal 4 2 6 3 2" xfId="246"/>
    <cellStyle name="Normal 4 2 6 3 2 2" xfId="525"/>
    <cellStyle name="Normal 4 2 6 3 3" xfId="337"/>
    <cellStyle name="Normal 4 2 6 3 3 2" xfId="616"/>
    <cellStyle name="Normal 4 2 6 3 4" xfId="434"/>
    <cellStyle name="Normal 4 2 6 4" xfId="186"/>
    <cellStyle name="Normal 4 2 6 4 2" xfId="465"/>
    <cellStyle name="Normal 4 2 6 5" xfId="277"/>
    <cellStyle name="Normal 4 2 6 5 2" xfId="556"/>
    <cellStyle name="Normal 4 2 6 6" xfId="374"/>
    <cellStyle name="Normal 4 2 7" xfId="97"/>
    <cellStyle name="Normal 4 2 7 2" xfId="123"/>
    <cellStyle name="Normal 4 2 7 2 2" xfId="158"/>
    <cellStyle name="Normal 4 2 7 2 2 2" xfId="249"/>
    <cellStyle name="Normal 4 2 7 2 2 2 2" xfId="528"/>
    <cellStyle name="Normal 4 2 7 2 2 3" xfId="340"/>
    <cellStyle name="Normal 4 2 7 2 2 3 2" xfId="619"/>
    <cellStyle name="Normal 4 2 7 2 2 4" xfId="437"/>
    <cellStyle name="Normal 4 2 7 2 3" xfId="214"/>
    <cellStyle name="Normal 4 2 7 2 3 2" xfId="493"/>
    <cellStyle name="Normal 4 2 7 2 4" xfId="305"/>
    <cellStyle name="Normal 4 2 7 2 4 2" xfId="584"/>
    <cellStyle name="Normal 4 2 7 2 5" xfId="402"/>
    <cellStyle name="Normal 4 2 7 3" xfId="157"/>
    <cellStyle name="Normal 4 2 7 3 2" xfId="248"/>
    <cellStyle name="Normal 4 2 7 3 2 2" xfId="527"/>
    <cellStyle name="Normal 4 2 7 3 3" xfId="339"/>
    <cellStyle name="Normal 4 2 7 3 3 2" xfId="618"/>
    <cellStyle name="Normal 4 2 7 3 4" xfId="436"/>
    <cellStyle name="Normal 4 2 7 4" xfId="191"/>
    <cellStyle name="Normal 4 2 7 4 2" xfId="470"/>
    <cellStyle name="Normal 4 2 7 5" xfId="282"/>
    <cellStyle name="Normal 4 2 7 5 2" xfId="561"/>
    <cellStyle name="Normal 4 2 7 6" xfId="379"/>
    <cellStyle name="Normal 4 2 8" xfId="100"/>
    <cellStyle name="Normal 4 2 8 2" xfId="159"/>
    <cellStyle name="Normal 4 2 8 2 2" xfId="250"/>
    <cellStyle name="Normal 4 2 8 2 2 2" xfId="529"/>
    <cellStyle name="Normal 4 2 8 2 3" xfId="341"/>
    <cellStyle name="Normal 4 2 8 2 3 2" xfId="620"/>
    <cellStyle name="Normal 4 2 8 2 4" xfId="438"/>
    <cellStyle name="Normal 4 2 8 3" xfId="193"/>
    <cellStyle name="Normal 4 2 8 3 2" xfId="472"/>
    <cellStyle name="Normal 4 2 8 4" xfId="284"/>
    <cellStyle name="Normal 4 2 8 4 2" xfId="563"/>
    <cellStyle name="Normal 4 2 8 5" xfId="381"/>
    <cellStyle name="Normal 4 2 9" xfId="134"/>
    <cellStyle name="Normal 4 2 9 2" xfId="225"/>
    <cellStyle name="Normal 4 2 9 2 2" xfId="504"/>
    <cellStyle name="Normal 4 2 9 3" xfId="316"/>
    <cellStyle name="Normal 4 2 9 3 2" xfId="595"/>
    <cellStyle name="Normal 4 2 9 4" xfId="413"/>
    <cellStyle name="Normal 4 3" xfId="35"/>
    <cellStyle name="Normal 4 3 2" xfId="61"/>
    <cellStyle name="Normal 4 4" xfId="96"/>
    <cellStyle name="Normal 4 4 2" xfId="122"/>
    <cellStyle name="Normal 5" xfId="47"/>
    <cellStyle name="Normal 5 2" xfId="78"/>
    <cellStyle name="Normal 6" xfId="48"/>
    <cellStyle name="Normal 6 2" xfId="49"/>
    <cellStyle name="Normal 6 2 2" xfId="80"/>
    <cellStyle name="Normal 6 3" xfId="79"/>
    <cellStyle name="Normal 7" xfId="50"/>
    <cellStyle name="Normal 7 2" xfId="81"/>
    <cellStyle name="Normal 7 2 2" xfId="109"/>
    <cellStyle name="Normal 7 2 2 2" xfId="162"/>
    <cellStyle name="Normal 7 2 2 2 2" xfId="253"/>
    <cellStyle name="Normal 7 2 2 2 2 2" xfId="532"/>
    <cellStyle name="Normal 7 2 2 2 3" xfId="344"/>
    <cellStyle name="Normal 7 2 2 2 3 2" xfId="623"/>
    <cellStyle name="Normal 7 2 2 2 4" xfId="441"/>
    <cellStyle name="Normal 7 2 2 3" xfId="202"/>
    <cellStyle name="Normal 7 2 2 3 2" xfId="481"/>
    <cellStyle name="Normal 7 2 2 4" xfId="293"/>
    <cellStyle name="Normal 7 2 2 4 2" xfId="572"/>
    <cellStyle name="Normal 7 2 2 5" xfId="390"/>
    <cellStyle name="Normal 7 2 3" xfId="161"/>
    <cellStyle name="Normal 7 2 3 2" xfId="252"/>
    <cellStyle name="Normal 7 2 3 2 2" xfId="531"/>
    <cellStyle name="Normal 7 2 3 3" xfId="343"/>
    <cellStyle name="Normal 7 2 3 3 2" xfId="622"/>
    <cellStyle name="Normal 7 2 3 4" xfId="440"/>
    <cellStyle name="Normal 7 2 4" xfId="179"/>
    <cellStyle name="Normal 7 2 4 2" xfId="458"/>
    <cellStyle name="Normal 7 2 5" xfId="270"/>
    <cellStyle name="Normal 7 2 5 2" xfId="549"/>
    <cellStyle name="Normal 7 2 6" xfId="366"/>
    <cellStyle name="Normal 7 3" xfId="87"/>
    <cellStyle name="Normal 7 3 2" xfId="114"/>
    <cellStyle name="Normal 7 3 2 2" xfId="164"/>
    <cellStyle name="Normal 7 3 2 2 2" xfId="255"/>
    <cellStyle name="Normal 7 3 2 2 2 2" xfId="534"/>
    <cellStyle name="Normal 7 3 2 2 3" xfId="346"/>
    <cellStyle name="Normal 7 3 2 2 3 2" xfId="625"/>
    <cellStyle name="Normal 7 3 2 2 4" xfId="443"/>
    <cellStyle name="Normal 7 3 2 3" xfId="207"/>
    <cellStyle name="Normal 7 3 2 3 2" xfId="486"/>
    <cellStyle name="Normal 7 3 2 4" xfId="298"/>
    <cellStyle name="Normal 7 3 2 4 2" xfId="577"/>
    <cellStyle name="Normal 7 3 2 5" xfId="395"/>
    <cellStyle name="Normal 7 3 3" xfId="163"/>
    <cellStyle name="Normal 7 3 3 2" xfId="254"/>
    <cellStyle name="Normal 7 3 3 2 2" xfId="533"/>
    <cellStyle name="Normal 7 3 3 3" xfId="345"/>
    <cellStyle name="Normal 7 3 3 3 2" xfId="624"/>
    <cellStyle name="Normal 7 3 3 4" xfId="442"/>
    <cellStyle name="Normal 7 3 4" xfId="184"/>
    <cellStyle name="Normal 7 3 4 2" xfId="463"/>
    <cellStyle name="Normal 7 3 5" xfId="275"/>
    <cellStyle name="Normal 7 3 5 2" xfId="554"/>
    <cellStyle name="Normal 7 3 6" xfId="371"/>
    <cellStyle name="Normal 7 4" xfId="95"/>
    <cellStyle name="Normal 7 4 2" xfId="121"/>
    <cellStyle name="Normal 7 4 2 2" xfId="166"/>
    <cellStyle name="Normal 7 4 2 2 2" xfId="257"/>
    <cellStyle name="Normal 7 4 2 2 2 2" xfId="536"/>
    <cellStyle name="Normal 7 4 2 2 3" xfId="348"/>
    <cellStyle name="Normal 7 4 2 2 3 2" xfId="627"/>
    <cellStyle name="Normal 7 4 2 2 4" xfId="445"/>
    <cellStyle name="Normal 7 4 2 3" xfId="213"/>
    <cellStyle name="Normal 7 4 2 3 2" xfId="492"/>
    <cellStyle name="Normal 7 4 2 4" xfId="304"/>
    <cellStyle name="Normal 7 4 2 4 2" xfId="583"/>
    <cellStyle name="Normal 7 4 2 5" xfId="401"/>
    <cellStyle name="Normal 7 4 3" xfId="165"/>
    <cellStyle name="Normal 7 4 3 2" xfId="256"/>
    <cellStyle name="Normal 7 4 3 2 2" xfId="535"/>
    <cellStyle name="Normal 7 4 3 3" xfId="347"/>
    <cellStyle name="Normal 7 4 3 3 2" xfId="626"/>
    <cellStyle name="Normal 7 4 3 4" xfId="444"/>
    <cellStyle name="Normal 7 4 4" xfId="190"/>
    <cellStyle name="Normal 7 4 4 2" xfId="469"/>
    <cellStyle name="Normal 7 4 5" xfId="281"/>
    <cellStyle name="Normal 7 4 5 2" xfId="560"/>
    <cellStyle name="Normal 7 4 6" xfId="378"/>
    <cellStyle name="Normal 7 5" xfId="104"/>
    <cellStyle name="Normal 7 5 2" xfId="167"/>
    <cellStyle name="Normal 7 5 2 2" xfId="258"/>
    <cellStyle name="Normal 7 5 2 2 2" xfId="537"/>
    <cellStyle name="Normal 7 5 2 3" xfId="349"/>
    <cellStyle name="Normal 7 5 2 3 2" xfId="628"/>
    <cellStyle name="Normal 7 5 2 4" xfId="446"/>
    <cellStyle name="Normal 7 5 3" xfId="197"/>
    <cellStyle name="Normal 7 5 3 2" xfId="476"/>
    <cellStyle name="Normal 7 5 4" xfId="288"/>
    <cellStyle name="Normal 7 5 4 2" xfId="567"/>
    <cellStyle name="Normal 7 5 5" xfId="385"/>
    <cellStyle name="Normal 7 6" xfId="160"/>
    <cellStyle name="Normal 7 6 2" xfId="251"/>
    <cellStyle name="Normal 7 6 2 2" xfId="530"/>
    <cellStyle name="Normal 7 6 3" xfId="342"/>
    <cellStyle name="Normal 7 6 3 2" xfId="621"/>
    <cellStyle name="Normal 7 6 4" xfId="439"/>
    <cellStyle name="Normal 7 7" xfId="174"/>
    <cellStyle name="Normal 7 7 2" xfId="453"/>
    <cellStyle name="Normal 7 8" xfId="265"/>
    <cellStyle name="Normal 7 8 2" xfId="544"/>
    <cellStyle name="Normal 7 9" xfId="361"/>
    <cellStyle name="Normal 8" xfId="90"/>
    <cellStyle name="Normal 9" xfId="89"/>
    <cellStyle name="Normal 9 2" xfId="116"/>
    <cellStyle name="Normal 9 2 2" xfId="169"/>
    <cellStyle name="Normal 9 2 2 2" xfId="260"/>
    <cellStyle name="Normal 9 2 2 2 2" xfId="539"/>
    <cellStyle name="Normal 9 2 2 3" xfId="351"/>
    <cellStyle name="Normal 9 2 2 3 2" xfId="630"/>
    <cellStyle name="Normal 9 2 2 4" xfId="448"/>
    <cellStyle name="Normal 9 2 3" xfId="208"/>
    <cellStyle name="Normal 9 2 3 2" xfId="487"/>
    <cellStyle name="Normal 9 2 4" xfId="299"/>
    <cellStyle name="Normal 9 2 4 2" xfId="578"/>
    <cellStyle name="Normal 9 2 5" xfId="396"/>
    <cellStyle name="Normal 9 3" xfId="168"/>
    <cellStyle name="Normal 9 3 2" xfId="259"/>
    <cellStyle name="Normal 9 3 2 2" xfId="538"/>
    <cellStyle name="Normal 9 3 3" xfId="350"/>
    <cellStyle name="Normal 9 3 3 2" xfId="629"/>
    <cellStyle name="Normal 9 3 4" xfId="447"/>
    <cellStyle name="Normal 9 4" xfId="185"/>
    <cellStyle name="Normal 9 4 2" xfId="464"/>
    <cellStyle name="Normal 9 5" xfId="276"/>
    <cellStyle name="Normal 9 5 2" xfId="555"/>
    <cellStyle name="Normal 9 6" xfId="373"/>
    <cellStyle name="NotA" xfId="18"/>
    <cellStyle name="Note 2" xfId="51"/>
    <cellStyle name="Percent" xfId="88" builtinId="5"/>
    <cellStyle name="Percent 2" xfId="115"/>
    <cellStyle name="Percent 3" xfId="372"/>
    <cellStyle name="T1" xfId="19"/>
    <cellStyle name="T1 2" xfId="20"/>
    <cellStyle name="T2" xfId="21"/>
    <cellStyle name="T2 2" xfId="22"/>
    <cellStyle name="T2 2 2" xfId="52"/>
    <cellStyle name="T2 2 2 2" xfId="82"/>
    <cellStyle name="T2 2 3" xfId="66"/>
    <cellStyle name="T2 3" xfId="23"/>
    <cellStyle name="T2 3 2" xfId="67"/>
    <cellStyle name="T2 4" xfId="65"/>
    <cellStyle name="Total 2" xfId="53"/>
    <cellStyle name="Total1" xfId="24"/>
    <cellStyle name="Total1 2" xfId="54"/>
    <cellStyle name="TXT1" xfId="25"/>
    <cellStyle name="TXT1 2" xfId="26"/>
    <cellStyle name="TXT1 2 2" xfId="55"/>
    <cellStyle name="TXT1 3" xfId="56"/>
    <cellStyle name="TXT1_JUDICIAL2007" xfId="57"/>
    <cellStyle name="TXT2" xfId="27"/>
    <cellStyle name="TXT2 2" xfId="58"/>
    <cellStyle name="TXT3" xfId="28"/>
    <cellStyle name="TXT3 2" xfId="59"/>
    <cellStyle name="TXT4" xfId="29"/>
    <cellStyle name="TXT5" xfId="30"/>
  </cellStyles>
  <dxfs count="0"/>
  <tableStyles count="0" defaultTableStyle="TableStyleMedium9" defaultPivotStyle="PivotStyleLight16"/>
  <colors>
    <mruColors>
      <color rgb="FFF6F5EE"/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2.xml"/><Relationship Id="rId32" Type="http://schemas.openxmlformats.org/officeDocument/2006/relationships/customXml" Target="../customXml/item2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styles" Target="styles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(وفاق) حسب الجنسية </a:t>
            </a:r>
            <a:endParaRPr lang="en-US" sz="1400">
              <a:cs typeface="+mn-cs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CENTER</a:t>
            </a:r>
            <a:r>
              <a:rPr lang="ar-QA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2016 - 2020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9281794995356355"/>
          <c:y val="1.6755413385826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381447049860433E-2"/>
          <c:y val="0.23849097769028871"/>
          <c:w val="0.87634602825839536"/>
          <c:h val="0.68620127952755905"/>
        </c:manualLayout>
      </c:layout>
      <c:lineChart>
        <c:grouping val="standard"/>
        <c:varyColors val="0"/>
        <c:ser>
          <c:idx val="0"/>
          <c:order val="0"/>
          <c:tx>
            <c:strRef>
              <c:f>'206'!$B$15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10-4F20-A484-048F1CE53297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0-4F20-A484-048F1CE53297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10-4F20-A484-048F1CE532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10-4F20-A484-048F1CE53297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10-4F20-A484-048F1CE53297}"/>
                </c:ext>
              </c:extLst>
            </c:dLbl>
            <c:dLbl>
              <c:idx val="6"/>
              <c:layout>
                <c:manualLayout>
                  <c:x val="-5.2433736929465395E-3"/>
                  <c:y val="-2.239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10-4F20-A484-048F1CE53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'206'!$A$16:$A$20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'206'!$B$16:$B$20</c:f>
              <c:numCache>
                <c:formatCode>#,##0</c:formatCode>
                <c:ptCount val="5"/>
                <c:pt idx="0">
                  <c:v>465</c:v>
                </c:pt>
                <c:pt idx="1">
                  <c:v>578</c:v>
                </c:pt>
                <c:pt idx="2">
                  <c:v>586</c:v>
                </c:pt>
                <c:pt idx="3">
                  <c:v>644</c:v>
                </c:pt>
                <c:pt idx="4">
                  <c:v>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110-4F20-A484-048F1CE53297}"/>
            </c:ext>
          </c:extLst>
        </c:ser>
        <c:ser>
          <c:idx val="1"/>
          <c:order val="1"/>
          <c:tx>
            <c:strRef>
              <c:f>'206'!$C$15</c:f>
              <c:strCache>
                <c:ptCount val="1"/>
                <c:pt idx="0">
                  <c:v>غير قطريين 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10-4F20-A484-048F1CE53297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10-4F20-A484-048F1CE53297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10-4F20-A484-048F1CE532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10-4F20-A484-048F1CE53297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10-4F20-A484-048F1CE53297}"/>
                </c:ext>
              </c:extLst>
            </c:dLbl>
            <c:dLbl>
              <c:idx val="6"/>
              <c:layout>
                <c:manualLayout>
                  <c:x val="-1.0705221289765853E-2"/>
                  <c:y val="-5.7291666666665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10-4F20-A484-048F1CE53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'206'!$A$16:$A$20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'206'!$C$16:$C$20</c:f>
              <c:numCache>
                <c:formatCode>#,##0</c:formatCode>
                <c:ptCount val="5"/>
                <c:pt idx="0">
                  <c:v>326</c:v>
                </c:pt>
                <c:pt idx="1">
                  <c:v>492</c:v>
                </c:pt>
                <c:pt idx="2">
                  <c:v>460</c:v>
                </c:pt>
                <c:pt idx="3">
                  <c:v>556</c:v>
                </c:pt>
                <c:pt idx="4">
                  <c:v>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110-4F20-A484-048F1CE532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121664"/>
        <c:axId val="59123200"/>
      </c:lineChart>
      <c:catAx>
        <c:axId val="59121664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123200"/>
        <c:crosses val="autoZero"/>
        <c:auto val="1"/>
        <c:lblAlgn val="ctr"/>
        <c:lblOffset val="100"/>
        <c:noMultiLvlLbl val="0"/>
      </c:catAx>
      <c:valAx>
        <c:axId val="59123200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0">
                    <a:cs typeface="+mn-cs"/>
                  </a:defRPr>
                </a:pPr>
                <a:r>
                  <a:rPr lang="ar-QA" sz="1200" b="0">
                    <a:cs typeface="+mn-cs"/>
                  </a:rPr>
                  <a:t>العدد</a:t>
                </a:r>
              </a:p>
              <a:p>
                <a:pPr>
                  <a:defRPr sz="1200" b="0">
                    <a:cs typeface="+mn-cs"/>
                  </a:defRPr>
                </a:pPr>
                <a:r>
                  <a:rPr lang="en-US" sz="1200" b="0">
                    <a:cs typeface="+mn-cs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4.0271342008209546E-2"/>
              <c:y val="0.151169619422572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121664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0.59719959891975838"/>
          <c:y val="0.1515531496062992"/>
          <c:w val="0.36319361970187336"/>
          <c:h val="8.2318733595800539E-2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(وفاق) للمراجعين للمركز عبر الهاتف حسب نوع الاستشارة</a:t>
            </a:r>
            <a:endParaRPr lang="en-US" sz="1400" b="1" i="0" baseline="0"/>
          </a:p>
          <a:p>
            <a:pPr algn="ctr" rtl="0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2016 - 2020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2810388589290914"/>
          <c:w val="0.71380576035735543"/>
          <c:h val="0.7153384167150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'207'!$E$27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0963856976144845E-3"/>
                  <c:y val="2.0833333333333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2B-4799-A0EF-F1B5A29FC30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'207'!$D$28:$D$32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'207'!$E$28:$E$32</c:f>
              <c:numCache>
                <c:formatCode>#,##0</c:formatCode>
                <c:ptCount val="5"/>
                <c:pt idx="0">
                  <c:v>545</c:v>
                </c:pt>
                <c:pt idx="1">
                  <c:v>501</c:v>
                </c:pt>
                <c:pt idx="2">
                  <c:v>484</c:v>
                </c:pt>
                <c:pt idx="3">
                  <c:v>398</c:v>
                </c:pt>
                <c:pt idx="4">
                  <c:v>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2B-4799-A0EF-F1B5A29FC302}"/>
            </c:ext>
          </c:extLst>
        </c:ser>
        <c:ser>
          <c:idx val="1"/>
          <c:order val="1"/>
          <c:tx>
            <c:strRef>
              <c:f>'207'!$F$27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'207'!$D$28:$D$32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'207'!$F$28:$F$32</c:f>
              <c:numCache>
                <c:formatCode>#,##0</c:formatCode>
                <c:ptCount val="5"/>
                <c:pt idx="0">
                  <c:v>952</c:v>
                </c:pt>
                <c:pt idx="1">
                  <c:v>997</c:v>
                </c:pt>
                <c:pt idx="2">
                  <c:v>1207</c:v>
                </c:pt>
                <c:pt idx="3">
                  <c:v>1020</c:v>
                </c:pt>
                <c:pt idx="4">
                  <c:v>1044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2B-4799-A0EF-F1B5A29FC302}"/>
            </c:ext>
          </c:extLst>
        </c:ser>
        <c:ser>
          <c:idx val="2"/>
          <c:order val="2"/>
          <c:tx>
            <c:strRef>
              <c:f>'207'!$G$27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'207'!$D$28:$D$32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'207'!$G$28:$G$32</c:f>
              <c:numCache>
                <c:formatCode>#,##0</c:formatCode>
                <c:ptCount val="5"/>
                <c:pt idx="0">
                  <c:v>143</c:v>
                </c:pt>
                <c:pt idx="1">
                  <c:v>251</c:v>
                </c:pt>
                <c:pt idx="2">
                  <c:v>429</c:v>
                </c:pt>
                <c:pt idx="3">
                  <c:v>481</c:v>
                </c:pt>
                <c:pt idx="4">
                  <c:v>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2B-4799-A0EF-F1B5A29FC302}"/>
            </c:ext>
          </c:extLst>
        </c:ser>
        <c:ser>
          <c:idx val="3"/>
          <c:order val="3"/>
          <c:tx>
            <c:strRef>
              <c:f>'207'!$H$27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'207'!$D$28:$D$32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'207'!$H$28:$H$32</c:f>
              <c:numCache>
                <c:formatCode>#,##0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28</c:v>
                </c:pt>
                <c:pt idx="3">
                  <c:v>17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2B-4799-A0EF-F1B5A29F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981696"/>
        <c:axId val="133983232"/>
      </c:barChart>
      <c:catAx>
        <c:axId val="13398169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3983232"/>
        <c:crosses val="autoZero"/>
        <c:auto val="1"/>
        <c:lblAlgn val="ctr"/>
        <c:lblOffset val="100"/>
        <c:noMultiLvlLbl val="0"/>
      </c:catAx>
      <c:valAx>
        <c:axId val="13398323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3981696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0.81561057532109371"/>
          <c:y val="0.28418527228326673"/>
          <c:w val="0.1649492302963381"/>
          <c:h val="0.4813600523709205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(45)&amp;"-,Regular"&amp;11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(46)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57149</xdr:rowOff>
    </xdr:from>
    <xdr:to>
      <xdr:col>0</xdr:col>
      <xdr:colOff>4717433</xdr:colOff>
      <xdr:row>7</xdr:row>
      <xdr:rowOff>66673</xdr:rowOff>
    </xdr:to>
    <xdr:pic>
      <xdr:nvPicPr>
        <xdr:cNvPr id="15384" name="Picture 5" descr="ORNA430.WMF">
          <a:extLst>
            <a:ext uri="{FF2B5EF4-FFF2-40B4-BE49-F238E27FC236}">
              <a16:creationId xmlns="" xmlns:a16="http://schemas.microsoft.com/office/drawing/2014/main" id="{00000000-0008-0000-0000-000018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8128034" y="-968068"/>
          <a:ext cx="2600324" cy="465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523875</xdr:colOff>
      <xdr:row>0</xdr:row>
      <xdr:rowOff>85725</xdr:rowOff>
    </xdr:from>
    <xdr:to>
      <xdr:col>18</xdr:col>
      <xdr:colOff>1251148</xdr:colOff>
      <xdr:row>2</xdr:row>
      <xdr:rowOff>291375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16730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1253801</xdr:colOff>
      <xdr:row>0</xdr:row>
      <xdr:rowOff>68035</xdr:rowOff>
    </xdr:from>
    <xdr:to>
      <xdr:col>10</xdr:col>
      <xdr:colOff>1981074</xdr:colOff>
      <xdr:row>2</xdr:row>
      <xdr:rowOff>39642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85701" y="68035"/>
          <a:ext cx="727273" cy="7102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1302398</xdr:colOff>
      <xdr:row>0</xdr:row>
      <xdr:rowOff>48596</xdr:rowOff>
    </xdr:from>
    <xdr:to>
      <xdr:col>10</xdr:col>
      <xdr:colOff>2029671</xdr:colOff>
      <xdr:row>2</xdr:row>
      <xdr:rowOff>20203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598748" y="48596"/>
          <a:ext cx="727273" cy="72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1253801</xdr:colOff>
      <xdr:row>0</xdr:row>
      <xdr:rowOff>68035</xdr:rowOff>
    </xdr:from>
    <xdr:to>
      <xdr:col>10</xdr:col>
      <xdr:colOff>1981074</xdr:colOff>
      <xdr:row>2</xdr:row>
      <xdr:rowOff>39642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85701" y="68035"/>
          <a:ext cx="727273" cy="7145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1362075</xdr:colOff>
      <xdr:row>0</xdr:row>
      <xdr:rowOff>180975</xdr:rowOff>
    </xdr:from>
    <xdr:to>
      <xdr:col>16</xdr:col>
      <xdr:colOff>1362919</xdr:colOff>
      <xdr:row>1</xdr:row>
      <xdr:rowOff>187832</xdr:rowOff>
    </xdr:to>
    <xdr:pic>
      <xdr:nvPicPr>
        <xdr:cNvPr id="2" name="Picture 1" descr="Ministry of Development Planning and Statistics.jpg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153094" y="180975"/>
          <a:ext cx="618281" cy="540257"/>
        </a:xfrm>
        <a:prstGeom prst="rect">
          <a:avLst/>
        </a:prstGeom>
      </xdr:spPr>
    </xdr:pic>
    <xdr:clientData/>
  </xdr:twoCellAnchor>
  <xdr:twoCellAnchor editAs="oneCell">
    <xdr:from>
      <xdr:col>16</xdr:col>
      <xdr:colOff>1057275</xdr:colOff>
      <xdr:row>0</xdr:row>
      <xdr:rowOff>76200</xdr:rowOff>
    </xdr:from>
    <xdr:to>
      <xdr:col>16</xdr:col>
      <xdr:colOff>1784548</xdr:colOff>
      <xdr:row>2</xdr:row>
      <xdr:rowOff>5625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865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76200</xdr:rowOff>
    </xdr:from>
    <xdr:to>
      <xdr:col>6</xdr:col>
      <xdr:colOff>1136848</xdr:colOff>
      <xdr:row>3</xdr:row>
      <xdr:rowOff>110400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969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733425</xdr:colOff>
      <xdr:row>0</xdr:row>
      <xdr:rowOff>104775</xdr:rowOff>
    </xdr:from>
    <xdr:to>
      <xdr:col>16</xdr:col>
      <xdr:colOff>1460698</xdr:colOff>
      <xdr:row>2</xdr:row>
      <xdr:rowOff>339000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6027" y="104775"/>
          <a:ext cx="727273" cy="72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699796</xdr:colOff>
      <xdr:row>0</xdr:row>
      <xdr:rowOff>87475</xdr:rowOff>
    </xdr:from>
    <xdr:to>
      <xdr:col>13</xdr:col>
      <xdr:colOff>1427069</xdr:colOff>
      <xdr:row>2</xdr:row>
      <xdr:rowOff>321506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761783" y="87475"/>
          <a:ext cx="727273" cy="720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631761</xdr:colOff>
      <xdr:row>0</xdr:row>
      <xdr:rowOff>68035</xdr:rowOff>
    </xdr:from>
    <xdr:to>
      <xdr:col>7</xdr:col>
      <xdr:colOff>1359034</xdr:colOff>
      <xdr:row>3</xdr:row>
      <xdr:rowOff>97958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425992" y="68035"/>
          <a:ext cx="727273" cy="720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1282959</xdr:colOff>
      <xdr:row>0</xdr:row>
      <xdr:rowOff>97193</xdr:rowOff>
    </xdr:from>
    <xdr:to>
      <xdr:col>10</xdr:col>
      <xdr:colOff>2010232</xdr:colOff>
      <xdr:row>2</xdr:row>
      <xdr:rowOff>331224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18187" y="97193"/>
          <a:ext cx="727273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2771775</xdr:colOff>
      <xdr:row>0</xdr:row>
      <xdr:rowOff>353855</xdr:rowOff>
    </xdr:from>
    <xdr:to>
      <xdr:col>2</xdr:col>
      <xdr:colOff>346273</xdr:colOff>
      <xdr:row>1</xdr:row>
      <xdr:rowOff>596176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6501277" y="353855"/>
          <a:ext cx="870148" cy="86144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76200</xdr:rowOff>
    </xdr:from>
    <xdr:to>
      <xdr:col>6</xdr:col>
      <xdr:colOff>1441648</xdr:colOff>
      <xdr:row>2</xdr:row>
      <xdr:rowOff>91350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206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66675</xdr:rowOff>
    </xdr:from>
    <xdr:to>
      <xdr:col>6</xdr:col>
      <xdr:colOff>1479748</xdr:colOff>
      <xdr:row>2</xdr:row>
      <xdr:rowOff>72300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250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66675</xdr:rowOff>
    </xdr:from>
    <xdr:to>
      <xdr:col>6</xdr:col>
      <xdr:colOff>1470223</xdr:colOff>
      <xdr:row>2</xdr:row>
      <xdr:rowOff>81825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9202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76200</xdr:rowOff>
    </xdr:from>
    <xdr:to>
      <xdr:col>6</xdr:col>
      <xdr:colOff>1479748</xdr:colOff>
      <xdr:row>2</xdr:row>
      <xdr:rowOff>91350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25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0</xdr:row>
      <xdr:rowOff>95250</xdr:rowOff>
    </xdr:from>
    <xdr:to>
      <xdr:col>6</xdr:col>
      <xdr:colOff>1451173</xdr:colOff>
      <xdr:row>2</xdr:row>
      <xdr:rowOff>110400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1107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913623</xdr:colOff>
      <xdr:row>0</xdr:row>
      <xdr:rowOff>116633</xdr:rowOff>
    </xdr:from>
    <xdr:to>
      <xdr:col>19</xdr:col>
      <xdr:colOff>1640896</xdr:colOff>
      <xdr:row>2</xdr:row>
      <xdr:rowOff>350664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126731" y="116633"/>
          <a:ext cx="727273" cy="720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767833</xdr:colOff>
      <xdr:row>0</xdr:row>
      <xdr:rowOff>68036</xdr:rowOff>
    </xdr:from>
    <xdr:to>
      <xdr:col>15</xdr:col>
      <xdr:colOff>717554</xdr:colOff>
      <xdr:row>2</xdr:row>
      <xdr:rowOff>59082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537139" y="68036"/>
          <a:ext cx="727273" cy="720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311020</xdr:colOff>
      <xdr:row>0</xdr:row>
      <xdr:rowOff>58317</xdr:rowOff>
    </xdr:from>
    <xdr:to>
      <xdr:col>19</xdr:col>
      <xdr:colOff>1038293</xdr:colOff>
      <xdr:row>2</xdr:row>
      <xdr:rowOff>292348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664437" y="58317"/>
          <a:ext cx="727273" cy="720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855306</xdr:colOff>
      <xdr:row>0</xdr:row>
      <xdr:rowOff>87475</xdr:rowOff>
    </xdr:from>
    <xdr:to>
      <xdr:col>10</xdr:col>
      <xdr:colOff>1582579</xdr:colOff>
      <xdr:row>2</xdr:row>
      <xdr:rowOff>321506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08467" y="87475"/>
          <a:ext cx="727273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349052</xdr:colOff>
      <xdr:row>0</xdr:row>
      <xdr:rowOff>104775</xdr:rowOff>
    </xdr:from>
    <xdr:to>
      <xdr:col>5</xdr:col>
      <xdr:colOff>1076325</xdr:colOff>
      <xdr:row>2</xdr:row>
      <xdr:rowOff>339000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47025" y="104775"/>
          <a:ext cx="727273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1253801</xdr:colOff>
      <xdr:row>0</xdr:row>
      <xdr:rowOff>68035</xdr:rowOff>
    </xdr:from>
    <xdr:to>
      <xdr:col>10</xdr:col>
      <xdr:colOff>1981074</xdr:colOff>
      <xdr:row>2</xdr:row>
      <xdr:rowOff>302066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47345" y="68035"/>
          <a:ext cx="727273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0.08366</cdr:x>
      <cdr:y>0.12644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="" xmlns:a16="http://schemas.microsoft.com/office/drawing/2014/main" id="{59543C1D-C83F-4B36-BD80-C2C997FA61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657225</xdr:colOff>
      <xdr:row>0</xdr:row>
      <xdr:rowOff>85725</xdr:rowOff>
    </xdr:from>
    <xdr:to>
      <xdr:col>18</xdr:col>
      <xdr:colOff>1384498</xdr:colOff>
      <xdr:row>2</xdr:row>
      <xdr:rowOff>348525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176827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0.08366</cdr:x>
      <cdr:y>0.12644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="" xmlns:a16="http://schemas.microsoft.com/office/drawing/2014/main" id="{DF91733B-EC49-4AED-BD19-EC50AFC4A0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71.140625" style="13" customWidth="1"/>
    <col min="2" max="16384" width="9.140625" style="13"/>
  </cols>
  <sheetData>
    <row r="2" spans="1:1" ht="66" customHeight="1">
      <c r="A2" s="18"/>
    </row>
    <row r="3" spans="1:1" ht="35.25">
      <c r="A3" s="17" t="s">
        <v>19</v>
      </c>
    </row>
    <row r="4" spans="1:1" ht="26.25">
      <c r="A4" s="16"/>
    </row>
    <row r="5" spans="1:1" ht="20.25">
      <c r="A5" s="15"/>
    </row>
    <row r="7" spans="1:1" ht="30.75" customHeight="1"/>
    <row r="27" spans="4:4" ht="6.75" customHeight="1"/>
    <row r="30" spans="4:4">
      <c r="D30" s="14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view="pageBreakPreview" zoomScaleNormal="100" zoomScaleSheetLayoutView="100" workbookViewId="0">
      <selection activeCell="R12" sqref="R12"/>
    </sheetView>
  </sheetViews>
  <sheetFormatPr defaultColWidth="9.140625" defaultRowHeight="15"/>
  <cols>
    <col min="1" max="1" width="23.140625" style="31" customWidth="1"/>
    <col min="2" max="2" width="6.85546875" style="31" bestFit="1" customWidth="1"/>
    <col min="3" max="3" width="7.140625" style="31" bestFit="1" customWidth="1"/>
    <col min="4" max="4" width="6.85546875" style="31" bestFit="1" customWidth="1"/>
    <col min="5" max="5" width="7.140625" style="31" customWidth="1"/>
    <col min="6" max="6" width="7" style="31" bestFit="1" customWidth="1"/>
    <col min="7" max="7" width="5.5703125" style="31" bestFit="1" customWidth="1"/>
    <col min="8" max="8" width="7.140625" style="31" bestFit="1" customWidth="1"/>
    <col min="9" max="9" width="5.5703125" style="31" bestFit="1" customWidth="1"/>
    <col min="10" max="10" width="7.140625" style="31" bestFit="1" customWidth="1"/>
    <col min="11" max="11" width="7" style="31" bestFit="1" customWidth="1"/>
    <col min="12" max="12" width="6.85546875" style="31" bestFit="1" customWidth="1"/>
    <col min="13" max="13" width="7.140625" style="31" bestFit="1" customWidth="1"/>
    <col min="14" max="14" width="8.140625" style="31" customWidth="1"/>
    <col min="15" max="15" width="7.140625" style="31" bestFit="1" customWidth="1"/>
    <col min="16" max="16" width="7.85546875" style="31" bestFit="1" customWidth="1"/>
    <col min="17" max="17" width="27.7109375" style="31" customWidth="1"/>
    <col min="18" max="16384" width="9.140625" style="31"/>
  </cols>
  <sheetData>
    <row r="1" spans="1:17" ht="41.25" customHeight="1" thickBot="1">
      <c r="A1" s="549" t="s">
        <v>299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1"/>
    </row>
    <row r="2" spans="1:17" ht="21" thickBot="1">
      <c r="A2" s="552">
        <v>2020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4"/>
    </row>
    <row r="3" spans="1:17" ht="35.25" customHeight="1">
      <c r="A3" s="465" t="s">
        <v>300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</row>
    <row r="4" spans="1:17" ht="15.75" customHeight="1">
      <c r="A4" s="468">
        <v>2020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0"/>
    </row>
    <row r="5" spans="1:17" ht="15.75" customHeight="1">
      <c r="A5" s="101" t="s">
        <v>168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  <c r="L5" s="103"/>
      <c r="M5" s="103"/>
      <c r="N5" s="103"/>
      <c r="O5" s="103"/>
      <c r="P5" s="103"/>
      <c r="Q5" s="104" t="s">
        <v>167</v>
      </c>
    </row>
    <row r="6" spans="1:17" ht="15.75" customHeight="1" thickBot="1">
      <c r="A6" s="555" t="s">
        <v>135</v>
      </c>
      <c r="B6" s="559" t="s">
        <v>110</v>
      </c>
      <c r="C6" s="560"/>
      <c r="D6" s="560"/>
      <c r="E6" s="560"/>
      <c r="F6" s="560"/>
      <c r="G6" s="559" t="s">
        <v>109</v>
      </c>
      <c r="H6" s="560"/>
      <c r="I6" s="560"/>
      <c r="J6" s="560"/>
      <c r="K6" s="560"/>
      <c r="L6" s="559" t="s">
        <v>20</v>
      </c>
      <c r="M6" s="560"/>
      <c r="N6" s="560"/>
      <c r="O6" s="560"/>
      <c r="P6" s="560"/>
      <c r="Q6" s="557" t="s">
        <v>111</v>
      </c>
    </row>
    <row r="7" spans="1:17" ht="15.75" customHeight="1">
      <c r="A7" s="556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58"/>
    </row>
    <row r="8" spans="1:17" ht="15.75" customHeight="1" thickBot="1">
      <c r="A8" s="556"/>
      <c r="B8" s="535" t="s">
        <v>180</v>
      </c>
      <c r="C8" s="536"/>
      <c r="D8" s="536"/>
      <c r="E8" s="544" t="s">
        <v>118</v>
      </c>
      <c r="F8" s="547" t="s">
        <v>20</v>
      </c>
      <c r="G8" s="538" t="s">
        <v>180</v>
      </c>
      <c r="H8" s="539"/>
      <c r="I8" s="540"/>
      <c r="J8" s="544" t="s">
        <v>118</v>
      </c>
      <c r="K8" s="547" t="s">
        <v>20</v>
      </c>
      <c r="L8" s="538" t="s">
        <v>180</v>
      </c>
      <c r="M8" s="539"/>
      <c r="N8" s="540"/>
      <c r="O8" s="544" t="s">
        <v>118</v>
      </c>
      <c r="P8" s="547" t="s">
        <v>20</v>
      </c>
      <c r="Q8" s="558"/>
    </row>
    <row r="9" spans="1:17" ht="15.75" customHeight="1" thickBot="1">
      <c r="A9" s="556"/>
      <c r="B9" s="537"/>
      <c r="C9" s="537"/>
      <c r="D9" s="537"/>
      <c r="E9" s="545"/>
      <c r="F9" s="548"/>
      <c r="G9" s="541"/>
      <c r="H9" s="542"/>
      <c r="I9" s="543"/>
      <c r="J9" s="545"/>
      <c r="K9" s="548"/>
      <c r="L9" s="541"/>
      <c r="M9" s="542"/>
      <c r="N9" s="543"/>
      <c r="O9" s="545"/>
      <c r="P9" s="548"/>
      <c r="Q9" s="558"/>
    </row>
    <row r="10" spans="1:17" ht="15.75" customHeight="1" thickBot="1">
      <c r="A10" s="556"/>
      <c r="B10" s="115" t="s">
        <v>6</v>
      </c>
      <c r="C10" s="115" t="s">
        <v>7</v>
      </c>
      <c r="D10" s="262" t="s">
        <v>2</v>
      </c>
      <c r="E10" s="545"/>
      <c r="F10" s="548"/>
      <c r="G10" s="115" t="s">
        <v>6</v>
      </c>
      <c r="H10" s="115" t="s">
        <v>7</v>
      </c>
      <c r="I10" s="262" t="s">
        <v>2</v>
      </c>
      <c r="J10" s="545"/>
      <c r="K10" s="548"/>
      <c r="L10" s="115" t="s">
        <v>6</v>
      </c>
      <c r="M10" s="115" t="s">
        <v>7</v>
      </c>
      <c r="N10" s="262" t="s">
        <v>2</v>
      </c>
      <c r="O10" s="545"/>
      <c r="P10" s="548"/>
      <c r="Q10" s="558"/>
    </row>
    <row r="11" spans="1:17" ht="15.75" customHeight="1">
      <c r="A11" s="556"/>
      <c r="B11" s="65" t="s">
        <v>13</v>
      </c>
      <c r="C11" s="65" t="s">
        <v>14</v>
      </c>
      <c r="D11" s="65" t="s">
        <v>5</v>
      </c>
      <c r="E11" s="546"/>
      <c r="F11" s="548"/>
      <c r="G11" s="65" t="s">
        <v>13</v>
      </c>
      <c r="H11" s="65" t="s">
        <v>14</v>
      </c>
      <c r="I11" s="65" t="s">
        <v>5</v>
      </c>
      <c r="J11" s="546"/>
      <c r="K11" s="548"/>
      <c r="L11" s="65" t="s">
        <v>13</v>
      </c>
      <c r="M11" s="65" t="s">
        <v>14</v>
      </c>
      <c r="N11" s="65" t="s">
        <v>5</v>
      </c>
      <c r="O11" s="546"/>
      <c r="P11" s="548"/>
      <c r="Q11" s="558"/>
    </row>
    <row r="12" spans="1:17" ht="41.25" customHeight="1" thickBot="1">
      <c r="A12" s="194" t="s">
        <v>327</v>
      </c>
      <c r="B12" s="46">
        <v>21</v>
      </c>
      <c r="C12" s="46">
        <v>20</v>
      </c>
      <c r="D12" s="47">
        <f t="shared" ref="D12:D15" si="0">SUM(B12:C12)</f>
        <v>41</v>
      </c>
      <c r="E12" s="46">
        <v>74</v>
      </c>
      <c r="F12" s="47">
        <f t="shared" ref="F12:F15" si="1">D12+E12</f>
        <v>115</v>
      </c>
      <c r="G12" s="46">
        <v>8</v>
      </c>
      <c r="H12" s="46">
        <v>7</v>
      </c>
      <c r="I12" s="47">
        <f t="shared" ref="I12:I15" si="2">SUM(G12:H12)</f>
        <v>15</v>
      </c>
      <c r="J12" s="46">
        <v>96</v>
      </c>
      <c r="K12" s="47">
        <f t="shared" ref="K12:K15" si="3">I12+J12</f>
        <v>111</v>
      </c>
      <c r="L12" s="47">
        <f t="shared" ref="L12:M15" si="4">SUM(B12,G12)</f>
        <v>29</v>
      </c>
      <c r="M12" s="47">
        <f t="shared" si="4"/>
        <v>27</v>
      </c>
      <c r="N12" s="47">
        <f t="shared" ref="N12:N15" si="5">SUM(L12:M12)</f>
        <v>56</v>
      </c>
      <c r="O12" s="47">
        <f>SUM(E12,J12)</f>
        <v>170</v>
      </c>
      <c r="P12" s="47">
        <f t="shared" ref="P12:P15" si="6">N12+O12</f>
        <v>226</v>
      </c>
      <c r="Q12" s="195" t="s">
        <v>176</v>
      </c>
    </row>
    <row r="13" spans="1:17" ht="41.25" customHeight="1" thickBot="1">
      <c r="A13" s="122" t="s">
        <v>174</v>
      </c>
      <c r="B13" s="48">
        <v>189</v>
      </c>
      <c r="C13" s="48">
        <v>161</v>
      </c>
      <c r="D13" s="114">
        <f t="shared" si="0"/>
        <v>350</v>
      </c>
      <c r="E13" s="48">
        <v>356</v>
      </c>
      <c r="F13" s="114">
        <f t="shared" si="1"/>
        <v>706</v>
      </c>
      <c r="G13" s="48">
        <v>156</v>
      </c>
      <c r="H13" s="48">
        <v>168</v>
      </c>
      <c r="I13" s="114">
        <f t="shared" si="2"/>
        <v>324</v>
      </c>
      <c r="J13" s="48">
        <v>590</v>
      </c>
      <c r="K13" s="114">
        <f t="shared" si="3"/>
        <v>914</v>
      </c>
      <c r="L13" s="114">
        <f t="shared" si="4"/>
        <v>345</v>
      </c>
      <c r="M13" s="114">
        <f t="shared" si="4"/>
        <v>329</v>
      </c>
      <c r="N13" s="114">
        <f t="shared" si="5"/>
        <v>674</v>
      </c>
      <c r="O13" s="114">
        <f>SUM(E13,J13)</f>
        <v>946</v>
      </c>
      <c r="P13" s="114">
        <f t="shared" si="6"/>
        <v>1620</v>
      </c>
      <c r="Q13" s="200" t="s">
        <v>177</v>
      </c>
    </row>
    <row r="14" spans="1:17" ht="41.25" customHeight="1" thickBot="1">
      <c r="A14" s="121" t="s">
        <v>328</v>
      </c>
      <c r="B14" s="63">
        <v>11</v>
      </c>
      <c r="C14" s="63">
        <v>13</v>
      </c>
      <c r="D14" s="113">
        <f t="shared" si="0"/>
        <v>24</v>
      </c>
      <c r="E14" s="63">
        <v>18</v>
      </c>
      <c r="F14" s="113">
        <f t="shared" si="1"/>
        <v>42</v>
      </c>
      <c r="G14" s="63">
        <v>9</v>
      </c>
      <c r="H14" s="63">
        <v>5</v>
      </c>
      <c r="I14" s="113">
        <f t="shared" si="2"/>
        <v>14</v>
      </c>
      <c r="J14" s="63">
        <v>15</v>
      </c>
      <c r="K14" s="113">
        <f t="shared" si="3"/>
        <v>29</v>
      </c>
      <c r="L14" s="113">
        <f>SUM(B14,G14)</f>
        <v>20</v>
      </c>
      <c r="M14" s="113">
        <f t="shared" si="4"/>
        <v>18</v>
      </c>
      <c r="N14" s="113">
        <f t="shared" si="5"/>
        <v>38</v>
      </c>
      <c r="O14" s="113">
        <f>SUM(E14,J14)</f>
        <v>33</v>
      </c>
      <c r="P14" s="113">
        <f t="shared" si="6"/>
        <v>71</v>
      </c>
      <c r="Q14" s="196" t="s">
        <v>178</v>
      </c>
    </row>
    <row r="15" spans="1:17" ht="41.25" customHeight="1">
      <c r="A15" s="122" t="s">
        <v>175</v>
      </c>
      <c r="B15" s="201">
        <v>354</v>
      </c>
      <c r="C15" s="201">
        <v>310</v>
      </c>
      <c r="D15" s="202">
        <f t="shared" si="0"/>
        <v>664</v>
      </c>
      <c r="E15" s="201">
        <v>630</v>
      </c>
      <c r="F15" s="202">
        <f t="shared" si="1"/>
        <v>1294</v>
      </c>
      <c r="G15" s="201">
        <v>263</v>
      </c>
      <c r="H15" s="201">
        <v>239</v>
      </c>
      <c r="I15" s="202">
        <f t="shared" si="2"/>
        <v>502</v>
      </c>
      <c r="J15" s="201">
        <v>901</v>
      </c>
      <c r="K15" s="202">
        <f t="shared" si="3"/>
        <v>1403</v>
      </c>
      <c r="L15" s="202">
        <f t="shared" si="4"/>
        <v>617</v>
      </c>
      <c r="M15" s="202">
        <f t="shared" si="4"/>
        <v>549</v>
      </c>
      <c r="N15" s="202">
        <f t="shared" si="5"/>
        <v>1166</v>
      </c>
      <c r="O15" s="202">
        <f>SUM(E15,J15)</f>
        <v>1531</v>
      </c>
      <c r="P15" s="202">
        <f t="shared" si="6"/>
        <v>2697</v>
      </c>
      <c r="Q15" s="123" t="s">
        <v>179</v>
      </c>
    </row>
    <row r="16" spans="1:17" ht="35.25" customHeight="1">
      <c r="A16" s="197" t="s">
        <v>2</v>
      </c>
      <c r="B16" s="198">
        <f>SUM(B12:B15)</f>
        <v>575</v>
      </c>
      <c r="C16" s="198">
        <f t="shared" ref="C16:P16" si="7">SUM(C12:C15)</f>
        <v>504</v>
      </c>
      <c r="D16" s="198">
        <f t="shared" si="7"/>
        <v>1079</v>
      </c>
      <c r="E16" s="198">
        <f t="shared" si="7"/>
        <v>1078</v>
      </c>
      <c r="F16" s="198">
        <f t="shared" si="7"/>
        <v>2157</v>
      </c>
      <c r="G16" s="198">
        <f t="shared" si="7"/>
        <v>436</v>
      </c>
      <c r="H16" s="198">
        <f t="shared" si="7"/>
        <v>419</v>
      </c>
      <c r="I16" s="198">
        <f>SUM(I12:I15)</f>
        <v>855</v>
      </c>
      <c r="J16" s="198">
        <f t="shared" si="7"/>
        <v>1602</v>
      </c>
      <c r="K16" s="198">
        <f t="shared" si="7"/>
        <v>2457</v>
      </c>
      <c r="L16" s="198">
        <f t="shared" si="7"/>
        <v>1011</v>
      </c>
      <c r="M16" s="198">
        <f t="shared" si="7"/>
        <v>923</v>
      </c>
      <c r="N16" s="198">
        <f t="shared" si="7"/>
        <v>1934</v>
      </c>
      <c r="O16" s="198">
        <f t="shared" si="7"/>
        <v>2680</v>
      </c>
      <c r="P16" s="198">
        <f t="shared" si="7"/>
        <v>4614</v>
      </c>
      <c r="Q16" s="199" t="s">
        <v>5</v>
      </c>
    </row>
    <row r="17" spans="1:17">
      <c r="A17" s="533"/>
      <c r="B17" s="533"/>
      <c r="C17" s="533"/>
      <c r="D17" s="533"/>
      <c r="E17" s="533"/>
      <c r="F17" s="533"/>
      <c r="G17" s="533"/>
      <c r="H17" s="533"/>
      <c r="I17" s="534"/>
      <c r="J17" s="534"/>
      <c r="K17" s="534"/>
      <c r="L17" s="534"/>
      <c r="M17" s="534"/>
      <c r="N17" s="534"/>
      <c r="O17" s="534"/>
      <c r="P17" s="534"/>
      <c r="Q17" s="534"/>
    </row>
    <row r="18" spans="1:17" ht="28.5" customHeight="1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</sheetData>
  <mergeCells count="20">
    <mergeCell ref="A1:Q1"/>
    <mergeCell ref="A2:Q2"/>
    <mergeCell ref="A3:Q3"/>
    <mergeCell ref="A4:Q4"/>
    <mergeCell ref="A6:A11"/>
    <mergeCell ref="Q6:Q11"/>
    <mergeCell ref="B6:F7"/>
    <mergeCell ref="L8:N9"/>
    <mergeCell ref="G6:K7"/>
    <mergeCell ref="L6:P7"/>
    <mergeCell ref="A17:H17"/>
    <mergeCell ref="I17:Q17"/>
    <mergeCell ref="B8:D9"/>
    <mergeCell ref="G8:I9"/>
    <mergeCell ref="E8:E11"/>
    <mergeCell ref="F8:F11"/>
    <mergeCell ref="J8:J11"/>
    <mergeCell ref="K8:K11"/>
    <mergeCell ref="O8:O11"/>
    <mergeCell ref="P8:P11"/>
  </mergeCells>
  <printOptions horizontalCentered="1" verticalCentered="1"/>
  <pageMargins left="0" right="0" top="0" bottom="0" header="0" footer="0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view="pageBreakPreview" zoomScaleNormal="100" zoomScaleSheetLayoutView="100" workbookViewId="0">
      <selection activeCell="I7" sqref="I7"/>
    </sheetView>
  </sheetViews>
  <sheetFormatPr defaultColWidth="9.140625" defaultRowHeight="12.75"/>
  <cols>
    <col min="1" max="1" width="18.42578125" style="6" customWidth="1"/>
    <col min="2" max="6" width="11" style="6" customWidth="1"/>
    <col min="7" max="7" width="18" style="6" customWidth="1"/>
    <col min="8" max="8" width="6.5703125" style="6" bestFit="1" customWidth="1"/>
    <col min="9" max="9" width="14.85546875" style="6" customWidth="1"/>
    <col min="10" max="10" width="19.7109375" style="6" customWidth="1"/>
    <col min="11" max="16384" width="9.140625" style="6"/>
  </cols>
  <sheetData>
    <row r="1" spans="1:10" ht="18">
      <c r="A1" s="562" t="s">
        <v>301</v>
      </c>
      <c r="B1" s="562"/>
      <c r="C1" s="562"/>
      <c r="D1" s="562"/>
      <c r="E1" s="562"/>
      <c r="F1" s="562"/>
      <c r="G1" s="562"/>
      <c r="H1" s="124"/>
      <c r="I1" s="124"/>
      <c r="J1" s="124"/>
    </row>
    <row r="2" spans="1:10" ht="20.25">
      <c r="A2" s="563" t="s">
        <v>373</v>
      </c>
      <c r="B2" s="563"/>
      <c r="C2" s="563"/>
      <c r="D2" s="563"/>
      <c r="E2" s="563"/>
      <c r="F2" s="563"/>
      <c r="G2" s="563"/>
      <c r="H2" s="125"/>
      <c r="I2" s="125"/>
      <c r="J2" s="125"/>
    </row>
    <row r="3" spans="1:10" ht="15.75">
      <c r="A3" s="564" t="s">
        <v>206</v>
      </c>
      <c r="B3" s="564"/>
      <c r="C3" s="564"/>
      <c r="D3" s="564"/>
      <c r="E3" s="564"/>
      <c r="F3" s="564"/>
      <c r="G3" s="564"/>
      <c r="H3" s="126"/>
      <c r="I3" s="126"/>
      <c r="J3" s="126"/>
    </row>
    <row r="4" spans="1:10" ht="15.75">
      <c r="A4" s="565" t="s">
        <v>373</v>
      </c>
      <c r="B4" s="565"/>
      <c r="C4" s="565"/>
      <c r="D4" s="565"/>
      <c r="E4" s="565"/>
      <c r="F4" s="565"/>
      <c r="G4" s="565"/>
      <c r="H4" s="127"/>
      <c r="I4" s="127"/>
      <c r="J4" s="127"/>
    </row>
    <row r="5" spans="1:10" ht="15.75">
      <c r="A5" s="50" t="s">
        <v>213</v>
      </c>
      <c r="B5" s="142"/>
      <c r="C5" s="142"/>
      <c r="D5" s="142"/>
      <c r="E5" s="142"/>
      <c r="F5" s="142"/>
      <c r="G5" s="128" t="s">
        <v>169</v>
      </c>
    </row>
    <row r="6" spans="1:10" ht="42.75" customHeight="1">
      <c r="A6" s="219" t="s">
        <v>210</v>
      </c>
      <c r="B6" s="165">
        <v>2016</v>
      </c>
      <c r="C6" s="129">
        <v>2017</v>
      </c>
      <c r="D6" s="165">
        <v>2018</v>
      </c>
      <c r="E6" s="165">
        <v>2019</v>
      </c>
      <c r="F6" s="165">
        <v>2020</v>
      </c>
      <c r="G6" s="220" t="s">
        <v>362</v>
      </c>
    </row>
    <row r="7" spans="1:10" ht="25.5" customHeight="1" thickBot="1">
      <c r="A7" s="133" t="s">
        <v>21</v>
      </c>
      <c r="B7" s="166">
        <v>2189</v>
      </c>
      <c r="C7" s="166">
        <v>2011</v>
      </c>
      <c r="D7" s="166">
        <v>3278</v>
      </c>
      <c r="E7" s="166">
        <v>2427</v>
      </c>
      <c r="F7" s="166">
        <v>2250</v>
      </c>
      <c r="G7" s="136" t="s">
        <v>40</v>
      </c>
    </row>
    <row r="8" spans="1:10" ht="25.5" customHeight="1" thickBot="1">
      <c r="A8" s="134" t="s">
        <v>22</v>
      </c>
      <c r="B8" s="167">
        <v>9158</v>
      </c>
      <c r="C8" s="167">
        <v>8580</v>
      </c>
      <c r="D8" s="167">
        <v>13145</v>
      </c>
      <c r="E8" s="167">
        <v>9775</v>
      </c>
      <c r="F8" s="167">
        <v>8676</v>
      </c>
      <c r="G8" s="137" t="s">
        <v>41</v>
      </c>
    </row>
    <row r="9" spans="1:10" ht="25.5" customHeight="1" thickBot="1">
      <c r="A9" s="135" t="s">
        <v>23</v>
      </c>
      <c r="B9" s="168">
        <v>361</v>
      </c>
      <c r="C9" s="168">
        <v>325</v>
      </c>
      <c r="D9" s="168">
        <v>497</v>
      </c>
      <c r="E9" s="168">
        <v>373</v>
      </c>
      <c r="F9" s="168">
        <v>348</v>
      </c>
      <c r="G9" s="138" t="s">
        <v>42</v>
      </c>
    </row>
    <row r="10" spans="1:10" ht="25.5" customHeight="1" thickBot="1">
      <c r="A10" s="134" t="s">
        <v>329</v>
      </c>
      <c r="B10" s="167">
        <v>1239</v>
      </c>
      <c r="C10" s="167">
        <v>953</v>
      </c>
      <c r="D10" s="167">
        <v>1657</v>
      </c>
      <c r="E10" s="167">
        <v>1253</v>
      </c>
      <c r="F10" s="167">
        <v>1147</v>
      </c>
      <c r="G10" s="139" t="s">
        <v>119</v>
      </c>
    </row>
    <row r="11" spans="1:10" ht="25.5" customHeight="1" thickBot="1">
      <c r="A11" s="135" t="s">
        <v>120</v>
      </c>
      <c r="B11" s="168">
        <v>653</v>
      </c>
      <c r="C11" s="168">
        <v>742</v>
      </c>
      <c r="D11" s="168">
        <v>1087</v>
      </c>
      <c r="E11" s="168">
        <v>808</v>
      </c>
      <c r="F11" s="168">
        <v>759</v>
      </c>
      <c r="G11" s="140" t="s">
        <v>121</v>
      </c>
    </row>
    <row r="12" spans="1:10" ht="25.5" customHeight="1" thickBot="1">
      <c r="A12" s="134" t="s">
        <v>24</v>
      </c>
      <c r="B12" s="167">
        <v>100</v>
      </c>
      <c r="C12" s="167">
        <v>73</v>
      </c>
      <c r="D12" s="167">
        <v>114</v>
      </c>
      <c r="E12" s="167">
        <v>92</v>
      </c>
      <c r="F12" s="167">
        <v>84</v>
      </c>
      <c r="G12" s="137" t="s">
        <v>43</v>
      </c>
    </row>
    <row r="13" spans="1:10" ht="25.5" customHeight="1" thickBot="1">
      <c r="A13" s="135" t="s">
        <v>122</v>
      </c>
      <c r="B13" s="168">
        <v>66</v>
      </c>
      <c r="C13" s="168">
        <v>0</v>
      </c>
      <c r="D13" s="168">
        <v>8</v>
      </c>
      <c r="E13" s="168">
        <v>7</v>
      </c>
      <c r="F13" s="168">
        <v>3</v>
      </c>
      <c r="G13" s="140" t="s">
        <v>123</v>
      </c>
    </row>
    <row r="14" spans="1:10" ht="25.5" customHeight="1" thickBot="1">
      <c r="A14" s="134" t="s">
        <v>124</v>
      </c>
      <c r="B14" s="167">
        <v>24</v>
      </c>
      <c r="C14" s="167">
        <v>0</v>
      </c>
      <c r="D14" s="167">
        <v>2</v>
      </c>
      <c r="E14" s="167">
        <v>2</v>
      </c>
      <c r="F14" s="167">
        <v>1</v>
      </c>
      <c r="G14" s="139" t="s">
        <v>125</v>
      </c>
    </row>
    <row r="15" spans="1:10" ht="25.5" customHeight="1" thickBot="1">
      <c r="A15" s="135" t="s">
        <v>126</v>
      </c>
      <c r="B15" s="168">
        <v>5</v>
      </c>
      <c r="C15" s="168">
        <v>0</v>
      </c>
      <c r="D15" s="168">
        <v>0</v>
      </c>
      <c r="E15" s="168">
        <v>0</v>
      </c>
      <c r="F15" s="168">
        <v>0</v>
      </c>
      <c r="G15" s="140" t="s">
        <v>127</v>
      </c>
    </row>
    <row r="16" spans="1:10" ht="25.5" customHeight="1" thickBot="1">
      <c r="A16" s="134" t="s">
        <v>211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39" t="s">
        <v>128</v>
      </c>
    </row>
    <row r="17" spans="1:7" ht="25.5" customHeight="1" thickBot="1">
      <c r="A17" s="183" t="s">
        <v>191</v>
      </c>
      <c r="B17" s="182">
        <v>0</v>
      </c>
      <c r="C17" s="182">
        <v>390</v>
      </c>
      <c r="D17" s="182">
        <v>570</v>
      </c>
      <c r="E17" s="182">
        <v>468</v>
      </c>
      <c r="F17" s="182">
        <v>449</v>
      </c>
      <c r="G17" s="181" t="s">
        <v>193</v>
      </c>
    </row>
    <row r="18" spans="1:7" ht="25.5" customHeight="1" thickBot="1">
      <c r="A18" s="184" t="s">
        <v>192</v>
      </c>
      <c r="B18" s="186">
        <v>0</v>
      </c>
      <c r="C18" s="186">
        <v>347</v>
      </c>
      <c r="D18" s="186">
        <v>562</v>
      </c>
      <c r="E18" s="186">
        <v>401</v>
      </c>
      <c r="F18" s="186">
        <v>345</v>
      </c>
      <c r="G18" s="185" t="s">
        <v>194</v>
      </c>
    </row>
    <row r="19" spans="1:7" ht="25.5" customHeight="1">
      <c r="A19" s="187" t="s">
        <v>330</v>
      </c>
      <c r="B19" s="169">
        <v>259</v>
      </c>
      <c r="C19" s="169">
        <v>4423</v>
      </c>
      <c r="D19" s="169">
        <v>313</v>
      </c>
      <c r="E19" s="169">
        <v>321</v>
      </c>
      <c r="F19" s="169">
        <v>305</v>
      </c>
      <c r="G19" s="141" t="s">
        <v>129</v>
      </c>
    </row>
    <row r="20" spans="1:7" ht="25.5" customHeight="1">
      <c r="A20" s="132" t="s">
        <v>2</v>
      </c>
      <c r="B20" s="131">
        <f>SUM(B7:B19)</f>
        <v>14054</v>
      </c>
      <c r="C20" s="131">
        <f>SUM(C7:C19)</f>
        <v>17844</v>
      </c>
      <c r="D20" s="131">
        <f>SUM(D7:D19)</f>
        <v>21233</v>
      </c>
      <c r="E20" s="131">
        <f>SUM(E7:E19)</f>
        <v>15927</v>
      </c>
      <c r="F20" s="131">
        <f>SUM(F7:F19)</f>
        <v>14367</v>
      </c>
      <c r="G20" s="130" t="s">
        <v>5</v>
      </c>
    </row>
    <row r="21" spans="1:7" ht="51.75" customHeight="1">
      <c r="A21" s="566" t="s">
        <v>361</v>
      </c>
      <c r="B21" s="566"/>
      <c r="C21" s="566"/>
      <c r="D21" s="567" t="s">
        <v>363</v>
      </c>
      <c r="E21" s="567"/>
      <c r="F21" s="567"/>
      <c r="G21" s="567"/>
    </row>
  </sheetData>
  <mergeCells count="6">
    <mergeCell ref="A1:G1"/>
    <mergeCell ref="A2:G2"/>
    <mergeCell ref="A3:G3"/>
    <mergeCell ref="A4:G4"/>
    <mergeCell ref="A21:C21"/>
    <mergeCell ref="D21:G21"/>
  </mergeCells>
  <printOptions horizontalCentered="1" verticalCentered="1"/>
  <pageMargins left="0" right="0" top="0" bottom="0" header="0" footer="0"/>
  <pageSetup paperSize="9" scale="8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view="pageBreakPreview" zoomScaleNormal="100" zoomScaleSheetLayoutView="100" workbookViewId="0">
      <selection activeCell="A25" sqref="A25"/>
    </sheetView>
  </sheetViews>
  <sheetFormatPr defaultColWidth="9.140625" defaultRowHeight="15"/>
  <cols>
    <col min="1" max="1" width="19.5703125" style="31" customWidth="1"/>
    <col min="2" max="16" width="7.5703125" style="31" customWidth="1"/>
    <col min="17" max="17" width="23" style="31" customWidth="1"/>
    <col min="18" max="16384" width="9.140625" style="31"/>
  </cols>
  <sheetData>
    <row r="1" spans="1:17" ht="18">
      <c r="A1" s="562" t="s">
        <v>302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</row>
    <row r="2" spans="1:17" ht="20.25">
      <c r="A2" s="563" t="s">
        <v>373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</row>
    <row r="3" spans="1:17" ht="35.25" customHeight="1">
      <c r="A3" s="568" t="s">
        <v>212</v>
      </c>
      <c r="B3" s="568"/>
      <c r="C3" s="568"/>
      <c r="D3" s="568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</row>
    <row r="4" spans="1:17" ht="15.75">
      <c r="A4" s="565" t="s">
        <v>373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5" spans="1:17" ht="15.75">
      <c r="A5" s="50" t="s">
        <v>214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56" t="s">
        <v>170</v>
      </c>
    </row>
    <row r="6" spans="1:17" ht="21" customHeight="1">
      <c r="A6" s="570" t="s">
        <v>344</v>
      </c>
      <c r="B6" s="576">
        <v>2016</v>
      </c>
      <c r="C6" s="577"/>
      <c r="D6" s="578"/>
      <c r="E6" s="576">
        <v>2017</v>
      </c>
      <c r="F6" s="577"/>
      <c r="G6" s="578"/>
      <c r="H6" s="576" t="s">
        <v>303</v>
      </c>
      <c r="I6" s="577"/>
      <c r="J6" s="578"/>
      <c r="K6" s="576" t="s">
        <v>340</v>
      </c>
      <c r="L6" s="577"/>
      <c r="M6" s="578"/>
      <c r="N6" s="576" t="s">
        <v>372</v>
      </c>
      <c r="O6" s="577"/>
      <c r="P6" s="578"/>
      <c r="Q6" s="573" t="s">
        <v>345</v>
      </c>
    </row>
    <row r="7" spans="1:17" ht="16.5" customHeight="1">
      <c r="A7" s="571"/>
      <c r="B7" s="149" t="s">
        <v>6</v>
      </c>
      <c r="C7" s="149" t="s">
        <v>7</v>
      </c>
      <c r="D7" s="149" t="s">
        <v>2</v>
      </c>
      <c r="E7" s="149" t="s">
        <v>6</v>
      </c>
      <c r="F7" s="149" t="s">
        <v>7</v>
      </c>
      <c r="G7" s="149" t="s">
        <v>2</v>
      </c>
      <c r="H7" s="149" t="s">
        <v>6</v>
      </c>
      <c r="I7" s="149" t="s">
        <v>7</v>
      </c>
      <c r="J7" s="149" t="s">
        <v>2</v>
      </c>
      <c r="K7" s="149" t="s">
        <v>6</v>
      </c>
      <c r="L7" s="149" t="s">
        <v>7</v>
      </c>
      <c r="M7" s="149" t="s">
        <v>2</v>
      </c>
      <c r="N7" s="149" t="s">
        <v>6</v>
      </c>
      <c r="O7" s="149" t="s">
        <v>7</v>
      </c>
      <c r="P7" s="149" t="s">
        <v>2</v>
      </c>
      <c r="Q7" s="574"/>
    </row>
    <row r="8" spans="1:17" ht="16.5" customHeight="1">
      <c r="A8" s="572"/>
      <c r="B8" s="215" t="s">
        <v>13</v>
      </c>
      <c r="C8" s="215" t="s">
        <v>14</v>
      </c>
      <c r="D8" s="215" t="s">
        <v>5</v>
      </c>
      <c r="E8" s="215" t="s">
        <v>13</v>
      </c>
      <c r="F8" s="215" t="s">
        <v>14</v>
      </c>
      <c r="G8" s="215" t="s">
        <v>5</v>
      </c>
      <c r="H8" s="215" t="s">
        <v>13</v>
      </c>
      <c r="I8" s="215" t="s">
        <v>14</v>
      </c>
      <c r="J8" s="215" t="s">
        <v>5</v>
      </c>
      <c r="K8" s="215" t="s">
        <v>13</v>
      </c>
      <c r="L8" s="215" t="s">
        <v>14</v>
      </c>
      <c r="M8" s="215" t="s">
        <v>5</v>
      </c>
      <c r="N8" s="215" t="s">
        <v>13</v>
      </c>
      <c r="O8" s="215" t="s">
        <v>14</v>
      </c>
      <c r="P8" s="215" t="s">
        <v>5</v>
      </c>
      <c r="Q8" s="575"/>
    </row>
    <row r="9" spans="1:17" ht="24" customHeight="1" thickBot="1">
      <c r="A9" s="150" t="s">
        <v>112</v>
      </c>
      <c r="B9" s="211" t="s">
        <v>204</v>
      </c>
      <c r="C9" s="147">
        <v>445</v>
      </c>
      <c r="D9" s="148">
        <f>SUM(B9:C9)</f>
        <v>445</v>
      </c>
      <c r="E9" s="211" t="s">
        <v>204</v>
      </c>
      <c r="F9" s="147">
        <v>405</v>
      </c>
      <c r="G9" s="148">
        <f>SUM(E9:F9)</f>
        <v>405</v>
      </c>
      <c r="H9" s="263">
        <v>0</v>
      </c>
      <c r="I9" s="263">
        <v>266</v>
      </c>
      <c r="J9" s="236">
        <f>SUM(H9:I9)</f>
        <v>266</v>
      </c>
      <c r="K9" s="263">
        <v>0</v>
      </c>
      <c r="L9" s="263">
        <v>263</v>
      </c>
      <c r="M9" s="236">
        <f>SUM(K9:L9)</f>
        <v>263</v>
      </c>
      <c r="N9" s="263">
        <v>0</v>
      </c>
      <c r="O9" s="263">
        <v>253</v>
      </c>
      <c r="P9" s="236">
        <f>SUM(N9:O9)</f>
        <v>253</v>
      </c>
      <c r="Q9" s="214" t="s">
        <v>130</v>
      </c>
    </row>
    <row r="10" spans="1:17" ht="24" customHeight="1" thickBot="1">
      <c r="A10" s="151" t="s">
        <v>113</v>
      </c>
      <c r="B10" s="212" t="s">
        <v>204</v>
      </c>
      <c r="C10" s="144">
        <v>1192</v>
      </c>
      <c r="D10" s="145">
        <f t="shared" ref="D10:D21" si="0">SUM(B10:C10)</f>
        <v>1192</v>
      </c>
      <c r="E10" s="212" t="s">
        <v>204</v>
      </c>
      <c r="F10" s="144">
        <v>1294</v>
      </c>
      <c r="G10" s="145">
        <f t="shared" ref="G10:G21" si="1">SUM(E10:F10)</f>
        <v>1294</v>
      </c>
      <c r="H10" s="264">
        <v>0</v>
      </c>
      <c r="I10" s="264">
        <v>1124</v>
      </c>
      <c r="J10" s="237">
        <f>SUM(H10:I10)</f>
        <v>1124</v>
      </c>
      <c r="K10" s="366">
        <v>0</v>
      </c>
      <c r="L10" s="366">
        <v>1109</v>
      </c>
      <c r="M10" s="237">
        <f t="shared" ref="M10:M21" si="2">SUM(K10:L10)</f>
        <v>1109</v>
      </c>
      <c r="N10" s="366">
        <v>0</v>
      </c>
      <c r="O10" s="366">
        <v>1133</v>
      </c>
      <c r="P10" s="237">
        <f t="shared" ref="P10:P21" si="3">SUM(N10:O10)</f>
        <v>1133</v>
      </c>
      <c r="Q10" s="216" t="s">
        <v>140</v>
      </c>
    </row>
    <row r="11" spans="1:17" ht="24" customHeight="1" thickBot="1">
      <c r="A11" s="152" t="s">
        <v>114</v>
      </c>
      <c r="B11" s="146">
        <v>860</v>
      </c>
      <c r="C11" s="146">
        <v>55</v>
      </c>
      <c r="D11" s="143">
        <f t="shared" si="0"/>
        <v>915</v>
      </c>
      <c r="E11" s="146">
        <v>872</v>
      </c>
      <c r="F11" s="146">
        <v>39</v>
      </c>
      <c r="G11" s="143">
        <f t="shared" si="1"/>
        <v>911</v>
      </c>
      <c r="H11" s="265">
        <v>860</v>
      </c>
      <c r="I11" s="265">
        <v>28</v>
      </c>
      <c r="J11" s="236">
        <f t="shared" ref="J11:J21" si="4">SUM(H11:I11)</f>
        <v>888</v>
      </c>
      <c r="K11" s="263">
        <v>830</v>
      </c>
      <c r="L11" s="263">
        <v>41</v>
      </c>
      <c r="M11" s="236">
        <f t="shared" si="2"/>
        <v>871</v>
      </c>
      <c r="N11" s="263">
        <v>822</v>
      </c>
      <c r="O11" s="263">
        <v>44</v>
      </c>
      <c r="P11" s="236">
        <f t="shared" si="3"/>
        <v>866</v>
      </c>
      <c r="Q11" s="217" t="s">
        <v>141</v>
      </c>
    </row>
    <row r="12" spans="1:17" ht="26.25" thickBot="1">
      <c r="A12" s="151" t="s">
        <v>331</v>
      </c>
      <c r="B12" s="144">
        <v>639</v>
      </c>
      <c r="C12" s="144">
        <v>502</v>
      </c>
      <c r="D12" s="145">
        <f t="shared" si="0"/>
        <v>1141</v>
      </c>
      <c r="E12" s="144">
        <v>731</v>
      </c>
      <c r="F12" s="144">
        <v>613</v>
      </c>
      <c r="G12" s="145">
        <f t="shared" si="1"/>
        <v>1344</v>
      </c>
      <c r="H12" s="264">
        <v>1087</v>
      </c>
      <c r="I12" s="264">
        <v>857</v>
      </c>
      <c r="J12" s="237">
        <f t="shared" si="4"/>
        <v>1944</v>
      </c>
      <c r="K12" s="366">
        <v>1174</v>
      </c>
      <c r="L12" s="366">
        <v>887</v>
      </c>
      <c r="M12" s="237">
        <f t="shared" si="2"/>
        <v>2061</v>
      </c>
      <c r="N12" s="366">
        <v>1200</v>
      </c>
      <c r="O12" s="366">
        <v>900</v>
      </c>
      <c r="P12" s="237">
        <f t="shared" si="3"/>
        <v>2100</v>
      </c>
      <c r="Q12" s="216" t="s">
        <v>142</v>
      </c>
    </row>
    <row r="13" spans="1:17" ht="24" customHeight="1" thickBot="1">
      <c r="A13" s="152" t="s">
        <v>115</v>
      </c>
      <c r="B13" s="146">
        <v>752</v>
      </c>
      <c r="C13" s="146">
        <v>889</v>
      </c>
      <c r="D13" s="143">
        <f t="shared" si="0"/>
        <v>1641</v>
      </c>
      <c r="E13" s="146">
        <v>786</v>
      </c>
      <c r="F13" s="146">
        <v>1004</v>
      </c>
      <c r="G13" s="143">
        <f t="shared" si="1"/>
        <v>1790</v>
      </c>
      <c r="H13" s="265">
        <v>852</v>
      </c>
      <c r="I13" s="265">
        <v>1054</v>
      </c>
      <c r="J13" s="236">
        <f t="shared" si="4"/>
        <v>1906</v>
      </c>
      <c r="K13" s="263">
        <v>833</v>
      </c>
      <c r="L13" s="263">
        <v>1032</v>
      </c>
      <c r="M13" s="236">
        <f t="shared" si="2"/>
        <v>1865</v>
      </c>
      <c r="N13" s="263">
        <v>799</v>
      </c>
      <c r="O13" s="263">
        <v>990</v>
      </c>
      <c r="P13" s="236">
        <f t="shared" si="3"/>
        <v>1789</v>
      </c>
      <c r="Q13" s="217" t="s">
        <v>131</v>
      </c>
    </row>
    <row r="14" spans="1:17" ht="24" customHeight="1" thickBot="1">
      <c r="A14" s="151" t="s">
        <v>132</v>
      </c>
      <c r="B14" s="144">
        <v>480</v>
      </c>
      <c r="C14" s="144">
        <v>2855</v>
      </c>
      <c r="D14" s="145">
        <f t="shared" si="0"/>
        <v>3335</v>
      </c>
      <c r="E14" s="144">
        <v>610</v>
      </c>
      <c r="F14" s="144">
        <v>3151</v>
      </c>
      <c r="G14" s="145">
        <f t="shared" si="1"/>
        <v>3761</v>
      </c>
      <c r="H14" s="264">
        <v>750</v>
      </c>
      <c r="I14" s="264">
        <v>3131</v>
      </c>
      <c r="J14" s="237">
        <f t="shared" si="4"/>
        <v>3881</v>
      </c>
      <c r="K14" s="366">
        <v>786</v>
      </c>
      <c r="L14" s="366">
        <v>3203</v>
      </c>
      <c r="M14" s="237">
        <f t="shared" si="2"/>
        <v>3989</v>
      </c>
      <c r="N14" s="366">
        <v>814</v>
      </c>
      <c r="O14" s="366">
        <v>1975</v>
      </c>
      <c r="P14" s="237">
        <f t="shared" si="3"/>
        <v>2789</v>
      </c>
      <c r="Q14" s="216" t="s">
        <v>143</v>
      </c>
    </row>
    <row r="15" spans="1:17" ht="24" customHeight="1" thickBot="1">
      <c r="A15" s="152" t="s">
        <v>116</v>
      </c>
      <c r="B15" s="146">
        <v>305</v>
      </c>
      <c r="C15" s="146">
        <v>1553</v>
      </c>
      <c r="D15" s="143">
        <f t="shared" si="0"/>
        <v>1858</v>
      </c>
      <c r="E15" s="146">
        <v>354</v>
      </c>
      <c r="F15" s="146">
        <v>1828</v>
      </c>
      <c r="G15" s="143">
        <f t="shared" si="1"/>
        <v>2182</v>
      </c>
      <c r="H15" s="265">
        <v>451</v>
      </c>
      <c r="I15" s="265">
        <v>2984</v>
      </c>
      <c r="J15" s="236">
        <f t="shared" si="4"/>
        <v>3435</v>
      </c>
      <c r="K15" s="263">
        <v>461</v>
      </c>
      <c r="L15" s="263">
        <v>3030</v>
      </c>
      <c r="M15" s="236">
        <f t="shared" si="2"/>
        <v>3491</v>
      </c>
      <c r="N15" s="263">
        <v>464</v>
      </c>
      <c r="O15" s="263">
        <v>3042</v>
      </c>
      <c r="P15" s="236">
        <f t="shared" si="3"/>
        <v>3506</v>
      </c>
      <c r="Q15" s="217" t="s">
        <v>144</v>
      </c>
    </row>
    <row r="16" spans="1:17" ht="24" customHeight="1" thickBot="1">
      <c r="A16" s="151" t="s">
        <v>117</v>
      </c>
      <c r="B16" s="144">
        <v>23</v>
      </c>
      <c r="C16" s="144">
        <v>20</v>
      </c>
      <c r="D16" s="145">
        <f t="shared" si="0"/>
        <v>43</v>
      </c>
      <c r="E16" s="144">
        <v>24</v>
      </c>
      <c r="F16" s="144">
        <v>53</v>
      </c>
      <c r="G16" s="145">
        <f t="shared" si="1"/>
        <v>77</v>
      </c>
      <c r="H16" s="264">
        <v>23</v>
      </c>
      <c r="I16" s="264">
        <v>43</v>
      </c>
      <c r="J16" s="237">
        <f t="shared" si="4"/>
        <v>66</v>
      </c>
      <c r="K16" s="366">
        <v>28</v>
      </c>
      <c r="L16" s="366">
        <v>49</v>
      </c>
      <c r="M16" s="237">
        <f t="shared" si="2"/>
        <v>77</v>
      </c>
      <c r="N16" s="366">
        <v>27</v>
      </c>
      <c r="O16" s="366">
        <v>40</v>
      </c>
      <c r="P16" s="237">
        <f t="shared" si="3"/>
        <v>67</v>
      </c>
      <c r="Q16" s="216" t="s">
        <v>145</v>
      </c>
    </row>
    <row r="17" spans="1:17" ht="24" customHeight="1" thickBot="1">
      <c r="A17" s="152" t="s">
        <v>133</v>
      </c>
      <c r="B17" s="213" t="s">
        <v>204</v>
      </c>
      <c r="C17" s="146">
        <v>4</v>
      </c>
      <c r="D17" s="143">
        <f t="shared" si="0"/>
        <v>4</v>
      </c>
      <c r="E17" s="213" t="s">
        <v>204</v>
      </c>
      <c r="F17" s="146">
        <v>3</v>
      </c>
      <c r="G17" s="143">
        <f t="shared" si="1"/>
        <v>3</v>
      </c>
      <c r="H17" s="265">
        <v>0</v>
      </c>
      <c r="I17" s="265">
        <v>3</v>
      </c>
      <c r="J17" s="236">
        <f t="shared" si="4"/>
        <v>3</v>
      </c>
      <c r="K17" s="263">
        <v>0</v>
      </c>
      <c r="L17" s="263">
        <v>3</v>
      </c>
      <c r="M17" s="236">
        <f t="shared" si="2"/>
        <v>3</v>
      </c>
      <c r="N17" s="263">
        <v>0</v>
      </c>
      <c r="O17" s="263">
        <v>4</v>
      </c>
      <c r="P17" s="236">
        <f t="shared" si="3"/>
        <v>4</v>
      </c>
      <c r="Q17" s="217" t="s">
        <v>146</v>
      </c>
    </row>
    <row r="18" spans="1:17" ht="26.25" thickBot="1">
      <c r="A18" s="151" t="s">
        <v>207</v>
      </c>
      <c r="B18" s="212">
        <v>0</v>
      </c>
      <c r="C18" s="144">
        <v>2</v>
      </c>
      <c r="D18" s="145">
        <f t="shared" si="0"/>
        <v>2</v>
      </c>
      <c r="E18" s="212">
        <v>0</v>
      </c>
      <c r="F18" s="144">
        <v>1</v>
      </c>
      <c r="G18" s="145">
        <f t="shared" si="1"/>
        <v>1</v>
      </c>
      <c r="H18" s="264">
        <v>3</v>
      </c>
      <c r="I18" s="264">
        <v>2</v>
      </c>
      <c r="J18" s="237">
        <f t="shared" si="4"/>
        <v>5</v>
      </c>
      <c r="K18" s="366">
        <v>4</v>
      </c>
      <c r="L18" s="366">
        <v>3</v>
      </c>
      <c r="M18" s="237">
        <f t="shared" si="2"/>
        <v>7</v>
      </c>
      <c r="N18" s="366">
        <v>1</v>
      </c>
      <c r="O18" s="366">
        <v>1</v>
      </c>
      <c r="P18" s="237">
        <f t="shared" si="3"/>
        <v>2</v>
      </c>
      <c r="Q18" s="216" t="s">
        <v>147</v>
      </c>
    </row>
    <row r="19" spans="1:17" ht="24" customHeight="1" thickBot="1">
      <c r="A19" s="152" t="s">
        <v>134</v>
      </c>
      <c r="B19" s="146">
        <v>1734</v>
      </c>
      <c r="C19" s="146">
        <v>3072</v>
      </c>
      <c r="D19" s="143">
        <f t="shared" si="0"/>
        <v>4806</v>
      </c>
      <c r="E19" s="146">
        <v>2141</v>
      </c>
      <c r="F19" s="146">
        <v>3854</v>
      </c>
      <c r="G19" s="143">
        <f t="shared" si="1"/>
        <v>5995</v>
      </c>
      <c r="H19" s="265">
        <v>2586</v>
      </c>
      <c r="I19" s="265">
        <v>5048</v>
      </c>
      <c r="J19" s="236">
        <f t="shared" si="4"/>
        <v>7634</v>
      </c>
      <c r="K19" s="263">
        <v>2659</v>
      </c>
      <c r="L19" s="263">
        <v>5125</v>
      </c>
      <c r="M19" s="236">
        <f t="shared" si="2"/>
        <v>7784</v>
      </c>
      <c r="N19" s="263">
        <v>2421</v>
      </c>
      <c r="O19" s="263">
        <v>4720</v>
      </c>
      <c r="P19" s="236">
        <f t="shared" si="3"/>
        <v>7141</v>
      </c>
      <c r="Q19" s="217" t="s">
        <v>149</v>
      </c>
    </row>
    <row r="20" spans="1:17" ht="26.25" thickBot="1">
      <c r="A20" s="153" t="s">
        <v>332</v>
      </c>
      <c r="B20" s="154">
        <v>42</v>
      </c>
      <c r="C20" s="154">
        <v>51</v>
      </c>
      <c r="D20" s="155">
        <f t="shared" si="0"/>
        <v>93</v>
      </c>
      <c r="E20" s="154">
        <v>38</v>
      </c>
      <c r="F20" s="154">
        <v>43</v>
      </c>
      <c r="G20" s="155">
        <f t="shared" si="1"/>
        <v>81</v>
      </c>
      <c r="H20" s="266">
        <v>39</v>
      </c>
      <c r="I20" s="266">
        <v>42</v>
      </c>
      <c r="J20" s="155">
        <f t="shared" si="4"/>
        <v>81</v>
      </c>
      <c r="K20" s="266">
        <v>46</v>
      </c>
      <c r="L20" s="367">
        <v>49</v>
      </c>
      <c r="M20" s="155">
        <f t="shared" si="2"/>
        <v>95</v>
      </c>
      <c r="N20" s="266">
        <v>39</v>
      </c>
      <c r="O20" s="367">
        <v>39</v>
      </c>
      <c r="P20" s="155">
        <f t="shared" si="3"/>
        <v>78</v>
      </c>
      <c r="Q20" s="218" t="s">
        <v>148</v>
      </c>
    </row>
    <row r="21" spans="1:17" ht="24" customHeight="1">
      <c r="A21" s="318" t="s">
        <v>341</v>
      </c>
      <c r="B21" s="319">
        <v>0</v>
      </c>
      <c r="C21" s="319">
        <v>0</v>
      </c>
      <c r="D21" s="320">
        <f t="shared" si="0"/>
        <v>0</v>
      </c>
      <c r="E21" s="319">
        <v>0</v>
      </c>
      <c r="F21" s="319">
        <v>0</v>
      </c>
      <c r="G21" s="321">
        <f t="shared" si="1"/>
        <v>0</v>
      </c>
      <c r="H21" s="322">
        <v>0</v>
      </c>
      <c r="I21" s="322">
        <v>0</v>
      </c>
      <c r="J21" s="323">
        <f t="shared" si="4"/>
        <v>0</v>
      </c>
      <c r="K21" s="368">
        <v>1</v>
      </c>
      <c r="L21" s="368">
        <v>5</v>
      </c>
      <c r="M21" s="323">
        <f t="shared" si="2"/>
        <v>6</v>
      </c>
      <c r="N21" s="368">
        <v>0</v>
      </c>
      <c r="O21" s="368">
        <v>0</v>
      </c>
      <c r="P21" s="323">
        <f t="shared" si="3"/>
        <v>0</v>
      </c>
      <c r="Q21" s="324" t="s">
        <v>346</v>
      </c>
    </row>
    <row r="22" spans="1:17" ht="27" customHeight="1">
      <c r="A22" s="433" t="s">
        <v>2</v>
      </c>
      <c r="B22" s="434">
        <f>SUM(B9:B20)</f>
        <v>4835</v>
      </c>
      <c r="C22" s="434">
        <f>SUM(C9:C21)</f>
        <v>10640</v>
      </c>
      <c r="D22" s="434">
        <f>SUM(D9:D21)</f>
        <v>15475</v>
      </c>
      <c r="E22" s="434">
        <f>SUM(E9:E20)</f>
        <v>5556</v>
      </c>
      <c r="F22" s="434">
        <f t="shared" ref="F22:M22" si="5">SUM(F9:F21)</f>
        <v>12288</v>
      </c>
      <c r="G22" s="434">
        <f t="shared" si="5"/>
        <v>17844</v>
      </c>
      <c r="H22" s="434">
        <f t="shared" si="5"/>
        <v>6651</v>
      </c>
      <c r="I22" s="434">
        <f t="shared" si="5"/>
        <v>14582</v>
      </c>
      <c r="J22" s="435">
        <f t="shared" si="5"/>
        <v>21233</v>
      </c>
      <c r="K22" s="435">
        <f t="shared" si="5"/>
        <v>6822</v>
      </c>
      <c r="L22" s="435">
        <f t="shared" si="5"/>
        <v>14799</v>
      </c>
      <c r="M22" s="435">
        <f t="shared" si="5"/>
        <v>21621</v>
      </c>
      <c r="N22" s="435">
        <f t="shared" ref="N22:P22" si="6">SUM(N9:N21)</f>
        <v>6587</v>
      </c>
      <c r="O22" s="435">
        <f t="shared" si="6"/>
        <v>13141</v>
      </c>
      <c r="P22" s="435">
        <f t="shared" si="6"/>
        <v>19728</v>
      </c>
      <c r="Q22" s="436" t="s">
        <v>5</v>
      </c>
    </row>
    <row r="23" spans="1:17" ht="13.5" customHeight="1">
      <c r="A23" s="447" t="s">
        <v>438</v>
      </c>
      <c r="B23" s="447"/>
      <c r="C23" s="447"/>
      <c r="D23" s="447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5" t="s">
        <v>439</v>
      </c>
    </row>
    <row r="24" spans="1:17">
      <c r="A24" s="403" t="s">
        <v>390</v>
      </c>
      <c r="Q24" s="441" t="s">
        <v>418</v>
      </c>
    </row>
  </sheetData>
  <mergeCells count="11">
    <mergeCell ref="A1:Q1"/>
    <mergeCell ref="A2:Q2"/>
    <mergeCell ref="A3:Q3"/>
    <mergeCell ref="A4:Q4"/>
    <mergeCell ref="A6:A8"/>
    <mergeCell ref="Q6:Q8"/>
    <mergeCell ref="B6:D6"/>
    <mergeCell ref="E6:G6"/>
    <mergeCell ref="H6:J6"/>
    <mergeCell ref="K6:M6"/>
    <mergeCell ref="N6:P6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rightToLeft="1" view="pageBreakPreview" zoomScale="98" zoomScaleNormal="100" zoomScaleSheetLayoutView="98" workbookViewId="0">
      <selection activeCell="D11" sqref="D11"/>
    </sheetView>
  </sheetViews>
  <sheetFormatPr defaultColWidth="9.140625" defaultRowHeight="12.75"/>
  <cols>
    <col min="1" max="1" width="22.28515625" style="27" customWidth="1"/>
    <col min="2" max="2" width="6.7109375" style="27" customWidth="1"/>
    <col min="3" max="3" width="8.28515625" style="27" customWidth="1"/>
    <col min="4" max="4" width="8" style="41" bestFit="1" customWidth="1"/>
    <col min="5" max="5" width="6.7109375" style="27" customWidth="1"/>
    <col min="6" max="6" width="7.85546875" style="27" customWidth="1"/>
    <col min="7" max="7" width="8" style="41" bestFit="1" customWidth="1"/>
    <col min="8" max="8" width="6.7109375" style="27" customWidth="1"/>
    <col min="9" max="9" width="8.5703125" style="27" customWidth="1"/>
    <col min="10" max="10" width="8" style="41" bestFit="1" customWidth="1"/>
    <col min="11" max="11" width="6.7109375" style="27" customWidth="1"/>
    <col min="12" max="12" width="8.5703125" style="27" customWidth="1"/>
    <col min="13" max="13" width="8" style="41" bestFit="1" customWidth="1"/>
    <col min="14" max="14" width="22.28515625" style="27" customWidth="1"/>
    <col min="15" max="16384" width="9.140625" style="27"/>
  </cols>
  <sheetData>
    <row r="1" spans="1:14" ht="18">
      <c r="A1" s="562" t="s">
        <v>305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</row>
    <row r="2" spans="1:14" ht="20.25">
      <c r="A2" s="563" t="s">
        <v>373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3" spans="1:14" ht="36" customHeight="1">
      <c r="A3" s="568" t="s">
        <v>209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</row>
    <row r="4" spans="1:14" ht="15.75">
      <c r="A4" s="565" t="s">
        <v>373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s="28" customFormat="1" ht="15.75">
      <c r="A5" s="50" t="s">
        <v>215</v>
      </c>
      <c r="B5" s="51"/>
      <c r="C5" s="51"/>
      <c r="D5" s="52"/>
      <c r="E5" s="49"/>
      <c r="F5" s="49"/>
      <c r="G5" s="52"/>
      <c r="H5" s="49"/>
      <c r="I5" s="49"/>
      <c r="J5" s="52"/>
      <c r="K5" s="49"/>
      <c r="L5" s="49"/>
      <c r="M5" s="52"/>
      <c r="N5" s="53" t="s">
        <v>171</v>
      </c>
    </row>
    <row r="6" spans="1:14" s="29" customFormat="1" ht="21.75" customHeight="1">
      <c r="A6" s="581" t="s">
        <v>208</v>
      </c>
      <c r="B6" s="583" t="s">
        <v>333</v>
      </c>
      <c r="C6" s="584"/>
      <c r="D6" s="585"/>
      <c r="E6" s="583" t="s">
        <v>151</v>
      </c>
      <c r="F6" s="584"/>
      <c r="G6" s="585"/>
      <c r="H6" s="583" t="s">
        <v>152</v>
      </c>
      <c r="I6" s="584"/>
      <c r="J6" s="585"/>
      <c r="K6" s="583" t="s">
        <v>2</v>
      </c>
      <c r="L6" s="584"/>
      <c r="M6" s="585"/>
      <c r="N6" s="586" t="s">
        <v>304</v>
      </c>
    </row>
    <row r="7" spans="1:14" ht="33.75" customHeight="1">
      <c r="A7" s="582"/>
      <c r="B7" s="588" t="s">
        <v>153</v>
      </c>
      <c r="C7" s="589"/>
      <c r="D7" s="590"/>
      <c r="E7" s="588" t="s">
        <v>154</v>
      </c>
      <c r="F7" s="589"/>
      <c r="G7" s="590"/>
      <c r="H7" s="588" t="s">
        <v>155</v>
      </c>
      <c r="I7" s="589"/>
      <c r="J7" s="590"/>
      <c r="K7" s="588" t="s">
        <v>5</v>
      </c>
      <c r="L7" s="589"/>
      <c r="M7" s="590"/>
      <c r="N7" s="587"/>
    </row>
    <row r="8" spans="1:14" s="29" customFormat="1" ht="13.5" customHeight="1">
      <c r="A8" s="582"/>
      <c r="B8" s="579" t="s">
        <v>196</v>
      </c>
      <c r="C8" s="579" t="s">
        <v>195</v>
      </c>
      <c r="D8" s="580" t="s">
        <v>156</v>
      </c>
      <c r="E8" s="579" t="s">
        <v>196</v>
      </c>
      <c r="F8" s="579" t="s">
        <v>195</v>
      </c>
      <c r="G8" s="580" t="s">
        <v>156</v>
      </c>
      <c r="H8" s="579" t="s">
        <v>196</v>
      </c>
      <c r="I8" s="579" t="s">
        <v>195</v>
      </c>
      <c r="J8" s="580" t="s">
        <v>156</v>
      </c>
      <c r="K8" s="579" t="s">
        <v>196</v>
      </c>
      <c r="L8" s="579" t="s">
        <v>195</v>
      </c>
      <c r="M8" s="580" t="s">
        <v>156</v>
      </c>
      <c r="N8" s="587"/>
    </row>
    <row r="9" spans="1:14" ht="13.5" customHeight="1">
      <c r="A9" s="582"/>
      <c r="B9" s="579"/>
      <c r="C9" s="579"/>
      <c r="D9" s="580"/>
      <c r="E9" s="579"/>
      <c r="F9" s="579"/>
      <c r="G9" s="580"/>
      <c r="H9" s="579"/>
      <c r="I9" s="579"/>
      <c r="J9" s="580"/>
      <c r="K9" s="579"/>
      <c r="L9" s="579"/>
      <c r="M9" s="580"/>
      <c r="N9" s="587"/>
    </row>
    <row r="10" spans="1:14" s="374" customFormat="1" ht="30" customHeight="1" thickBot="1">
      <c r="A10" s="206">
        <v>2016</v>
      </c>
      <c r="B10" s="317">
        <v>489</v>
      </c>
      <c r="C10" s="317">
        <v>362</v>
      </c>
      <c r="D10" s="40">
        <f>SUM(B10:C10)</f>
        <v>851</v>
      </c>
      <c r="E10" s="317">
        <v>733</v>
      </c>
      <c r="F10" s="317">
        <v>1811</v>
      </c>
      <c r="G10" s="40">
        <f>SUM(E10:F10)</f>
        <v>2544</v>
      </c>
      <c r="H10" s="317">
        <v>512</v>
      </c>
      <c r="I10" s="317">
        <v>899</v>
      </c>
      <c r="J10" s="40">
        <f>SUM(H10:I10)</f>
        <v>1411</v>
      </c>
      <c r="K10" s="40">
        <f>B10+E10+H10</f>
        <v>1734</v>
      </c>
      <c r="L10" s="40">
        <f>C10+F10+I10</f>
        <v>3072</v>
      </c>
      <c r="M10" s="40">
        <f>SUM(K10:L10)</f>
        <v>4806</v>
      </c>
      <c r="N10" s="404">
        <v>2016</v>
      </c>
    </row>
    <row r="11" spans="1:14" s="374" customFormat="1" ht="29.25" customHeight="1" thickBot="1">
      <c r="A11" s="381">
        <v>2017</v>
      </c>
      <c r="B11" s="44">
        <v>586</v>
      </c>
      <c r="C11" s="44">
        <v>404</v>
      </c>
      <c r="D11" s="30">
        <f>SUM(B11:C11)</f>
        <v>990</v>
      </c>
      <c r="E11" s="44">
        <v>816</v>
      </c>
      <c r="F11" s="44">
        <v>2245</v>
      </c>
      <c r="G11" s="30">
        <f>SUM(E11:F11)</f>
        <v>3061</v>
      </c>
      <c r="H11" s="44">
        <v>739</v>
      </c>
      <c r="I11" s="44">
        <v>1205</v>
      </c>
      <c r="J11" s="30">
        <f>SUM(H11:I11)</f>
        <v>1944</v>
      </c>
      <c r="K11" s="30">
        <f>B11+E11+H11</f>
        <v>2141</v>
      </c>
      <c r="L11" s="30">
        <f>C11+F11+I11</f>
        <v>3854</v>
      </c>
      <c r="M11" s="30">
        <f>SUM(K11:L11)</f>
        <v>5995</v>
      </c>
      <c r="N11" s="405">
        <v>2017</v>
      </c>
    </row>
    <row r="12" spans="1:14" s="374" customFormat="1" ht="30" customHeight="1" thickBot="1">
      <c r="A12" s="382">
        <v>2018</v>
      </c>
      <c r="B12" s="38">
        <v>915</v>
      </c>
      <c r="C12" s="38">
        <v>685</v>
      </c>
      <c r="D12" s="39">
        <f>SUM(B12:C12)</f>
        <v>1600</v>
      </c>
      <c r="E12" s="38">
        <v>877</v>
      </c>
      <c r="F12" s="38">
        <v>3079</v>
      </c>
      <c r="G12" s="39">
        <f>SUM(E12:F12)</f>
        <v>3956</v>
      </c>
      <c r="H12" s="38">
        <v>794</v>
      </c>
      <c r="I12" s="38">
        <v>1284</v>
      </c>
      <c r="J12" s="39">
        <f>SUM(H12:I12)</f>
        <v>2078</v>
      </c>
      <c r="K12" s="39">
        <f t="shared" ref="K12:L14" si="0">SUM(B12,E12,H12)</f>
        <v>2586</v>
      </c>
      <c r="L12" s="39">
        <f t="shared" si="0"/>
        <v>5048</v>
      </c>
      <c r="M12" s="39">
        <f>SUM(K12:L12)</f>
        <v>7634</v>
      </c>
      <c r="N12" s="406">
        <v>2018</v>
      </c>
    </row>
    <row r="13" spans="1:14" s="374" customFormat="1" ht="29.25" customHeight="1" thickBot="1">
      <c r="A13" s="381">
        <v>2019</v>
      </c>
      <c r="B13" s="44">
        <v>959</v>
      </c>
      <c r="C13" s="44">
        <v>664</v>
      </c>
      <c r="D13" s="30">
        <f>SUM(B13:C13)</f>
        <v>1623</v>
      </c>
      <c r="E13" s="44">
        <v>874</v>
      </c>
      <c r="F13" s="44">
        <v>3127</v>
      </c>
      <c r="G13" s="30">
        <f>SUM(E13:F13)</f>
        <v>4001</v>
      </c>
      <c r="H13" s="44">
        <v>826</v>
      </c>
      <c r="I13" s="44">
        <v>1334</v>
      </c>
      <c r="J13" s="30">
        <f>SUM(H13:I13)</f>
        <v>2160</v>
      </c>
      <c r="K13" s="30">
        <f t="shared" si="0"/>
        <v>2659</v>
      </c>
      <c r="L13" s="30">
        <f t="shared" si="0"/>
        <v>5125</v>
      </c>
      <c r="M13" s="30">
        <f>SUM(K13:L13)</f>
        <v>7784</v>
      </c>
      <c r="N13" s="405">
        <v>2019</v>
      </c>
    </row>
    <row r="14" spans="1:14" s="374" customFormat="1" ht="30" customHeight="1">
      <c r="A14" s="267">
        <v>2020</v>
      </c>
      <c r="B14" s="268">
        <v>961</v>
      </c>
      <c r="C14" s="268">
        <v>656</v>
      </c>
      <c r="D14" s="269">
        <f>SUM(B14:C14)</f>
        <v>1617</v>
      </c>
      <c r="E14" s="268">
        <v>833</v>
      </c>
      <c r="F14" s="268">
        <v>3159</v>
      </c>
      <c r="G14" s="269">
        <f>SUM(E14:F14)</f>
        <v>3992</v>
      </c>
      <c r="H14" s="268">
        <v>627</v>
      </c>
      <c r="I14" s="268">
        <v>905</v>
      </c>
      <c r="J14" s="269">
        <f>SUM(H14:I14)</f>
        <v>1532</v>
      </c>
      <c r="K14" s="269">
        <f t="shared" si="0"/>
        <v>2421</v>
      </c>
      <c r="L14" s="269">
        <f t="shared" si="0"/>
        <v>4720</v>
      </c>
      <c r="M14" s="269">
        <f>SUM(K14:L14)</f>
        <v>7141</v>
      </c>
      <c r="N14" s="407">
        <v>2020</v>
      </c>
    </row>
    <row r="15" spans="1:14">
      <c r="E15" s="162"/>
      <c r="F15" s="162"/>
    </row>
    <row r="18" spans="6:6">
      <c r="F18" s="163"/>
    </row>
    <row r="19" spans="6:6">
      <c r="F19" s="163"/>
    </row>
    <row r="20" spans="6:6">
      <c r="F20" s="163"/>
    </row>
  </sheetData>
  <mergeCells count="26">
    <mergeCell ref="A1:N1"/>
    <mergeCell ref="A2:N2"/>
    <mergeCell ref="A3:N3"/>
    <mergeCell ref="A4:N4"/>
    <mergeCell ref="A6:A9"/>
    <mergeCell ref="B6:D6"/>
    <mergeCell ref="E6:G6"/>
    <mergeCell ref="H6:J6"/>
    <mergeCell ref="K6:M6"/>
    <mergeCell ref="N6:N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zoomScale="98" zoomScaleNormal="100" zoomScaleSheetLayoutView="98" workbookViewId="0">
      <selection activeCell="B16" sqref="B16"/>
    </sheetView>
  </sheetViews>
  <sheetFormatPr defaultColWidth="9.140625" defaultRowHeight="12.75"/>
  <cols>
    <col min="1" max="1" width="19.28515625" style="27" customWidth="1"/>
    <col min="2" max="3" width="15.7109375" style="27" customWidth="1"/>
    <col min="4" max="4" width="15.7109375" style="41" customWidth="1"/>
    <col min="5" max="7" width="15.7109375" style="27" customWidth="1"/>
    <col min="8" max="8" width="21.140625" style="27" customWidth="1"/>
    <col min="9" max="16384" width="9.140625" style="27"/>
  </cols>
  <sheetData>
    <row r="1" spans="1:8" ht="18">
      <c r="A1" s="562" t="s">
        <v>36</v>
      </c>
      <c r="B1" s="562"/>
      <c r="C1" s="562"/>
      <c r="D1" s="562"/>
      <c r="E1" s="562"/>
      <c r="F1" s="562"/>
      <c r="G1" s="562"/>
      <c r="H1" s="562"/>
    </row>
    <row r="2" spans="1:8" ht="20.25">
      <c r="A2" s="563" t="s">
        <v>373</v>
      </c>
      <c r="B2" s="563"/>
      <c r="C2" s="563"/>
      <c r="D2" s="563"/>
      <c r="E2" s="563"/>
      <c r="F2" s="563"/>
      <c r="G2" s="563"/>
      <c r="H2" s="563"/>
    </row>
    <row r="3" spans="1:8" ht="15.75">
      <c r="A3" s="569" t="s">
        <v>150</v>
      </c>
      <c r="B3" s="569"/>
      <c r="C3" s="569"/>
      <c r="D3" s="569"/>
      <c r="E3" s="569"/>
      <c r="F3" s="569"/>
      <c r="G3" s="569"/>
      <c r="H3" s="569"/>
    </row>
    <row r="4" spans="1:8" ht="15.75">
      <c r="A4" s="565" t="s">
        <v>373</v>
      </c>
      <c r="B4" s="565"/>
      <c r="C4" s="565"/>
      <c r="D4" s="565"/>
      <c r="E4" s="565"/>
      <c r="F4" s="565"/>
      <c r="G4" s="565"/>
      <c r="H4" s="565"/>
    </row>
    <row r="5" spans="1:8" s="28" customFormat="1" ht="15.75">
      <c r="A5" s="50" t="s">
        <v>216</v>
      </c>
      <c r="B5" s="51"/>
      <c r="C5" s="51"/>
      <c r="D5" s="52"/>
      <c r="E5" s="49"/>
      <c r="F5" s="49"/>
      <c r="G5" s="49"/>
      <c r="H5" s="53" t="s">
        <v>172</v>
      </c>
    </row>
    <row r="6" spans="1:8" s="29" customFormat="1" ht="26.25" customHeight="1">
      <c r="A6" s="581" t="s">
        <v>136</v>
      </c>
      <c r="B6" s="161" t="s">
        <v>25</v>
      </c>
      <c r="C6" s="161" t="s">
        <v>26</v>
      </c>
      <c r="D6" s="161" t="s">
        <v>27</v>
      </c>
      <c r="E6" s="161" t="s">
        <v>28</v>
      </c>
      <c r="F6" s="161" t="s">
        <v>29</v>
      </c>
      <c r="G6" s="161" t="s">
        <v>2</v>
      </c>
      <c r="H6" s="586" t="s">
        <v>199</v>
      </c>
    </row>
    <row r="7" spans="1:8" ht="41.25" customHeight="1">
      <c r="A7" s="582"/>
      <c r="B7" s="325" t="s">
        <v>30</v>
      </c>
      <c r="C7" s="325" t="s">
        <v>31</v>
      </c>
      <c r="D7" s="325" t="s">
        <v>32</v>
      </c>
      <c r="E7" s="325" t="s">
        <v>33</v>
      </c>
      <c r="F7" s="325" t="s">
        <v>34</v>
      </c>
      <c r="G7" s="325" t="s">
        <v>35</v>
      </c>
      <c r="H7" s="587"/>
    </row>
    <row r="8" spans="1:8" s="374" customFormat="1" ht="29.25" customHeight="1" thickBot="1">
      <c r="A8" s="175">
        <v>2016</v>
      </c>
      <c r="B8" s="408">
        <v>10</v>
      </c>
      <c r="C8" s="408">
        <v>0</v>
      </c>
      <c r="D8" s="408">
        <v>3</v>
      </c>
      <c r="E8" s="408">
        <v>4</v>
      </c>
      <c r="F8" s="408">
        <v>6</v>
      </c>
      <c r="G8" s="409">
        <f t="shared" ref="G8:G12" si="0">SUM(B8:F8)</f>
        <v>23</v>
      </c>
      <c r="H8" s="410">
        <v>2016</v>
      </c>
    </row>
    <row r="9" spans="1:8" s="374" customFormat="1" ht="29.25" customHeight="1" thickBot="1">
      <c r="A9" s="74">
        <v>2017</v>
      </c>
      <c r="B9" s="43">
        <v>14</v>
      </c>
      <c r="C9" s="43">
        <v>1</v>
      </c>
      <c r="D9" s="43">
        <v>4</v>
      </c>
      <c r="E9" s="43">
        <v>6</v>
      </c>
      <c r="F9" s="43">
        <v>6</v>
      </c>
      <c r="G9" s="45">
        <f t="shared" si="0"/>
        <v>31</v>
      </c>
      <c r="H9" s="180">
        <v>2017</v>
      </c>
    </row>
    <row r="10" spans="1:8" s="374" customFormat="1" ht="29.25" customHeight="1" thickBot="1">
      <c r="A10" s="267">
        <v>2018</v>
      </c>
      <c r="B10" s="268">
        <v>14</v>
      </c>
      <c r="C10" s="268">
        <v>1</v>
      </c>
      <c r="D10" s="268">
        <v>4</v>
      </c>
      <c r="E10" s="268">
        <v>8</v>
      </c>
      <c r="F10" s="268">
        <v>6</v>
      </c>
      <c r="G10" s="269">
        <f t="shared" si="0"/>
        <v>33</v>
      </c>
      <c r="H10" s="270">
        <v>2018</v>
      </c>
    </row>
    <row r="11" spans="1:8" s="374" customFormat="1" ht="29.25" customHeight="1" thickBot="1">
      <c r="A11" s="74">
        <v>2019</v>
      </c>
      <c r="B11" s="43">
        <v>14</v>
      </c>
      <c r="C11" s="43">
        <v>1</v>
      </c>
      <c r="D11" s="43">
        <v>4</v>
      </c>
      <c r="E11" s="43">
        <v>10</v>
      </c>
      <c r="F11" s="43">
        <v>6</v>
      </c>
      <c r="G11" s="45">
        <f t="shared" si="0"/>
        <v>35</v>
      </c>
      <c r="H11" s="180">
        <v>2019</v>
      </c>
    </row>
    <row r="12" spans="1:8" s="374" customFormat="1" ht="29.25" customHeight="1">
      <c r="A12" s="267">
        <v>2020</v>
      </c>
      <c r="B12" s="268">
        <v>14</v>
      </c>
      <c r="C12" s="268">
        <v>1</v>
      </c>
      <c r="D12" s="268">
        <v>3</v>
      </c>
      <c r="E12" s="268">
        <v>10</v>
      </c>
      <c r="F12" s="268">
        <v>6</v>
      </c>
      <c r="G12" s="269">
        <f t="shared" si="0"/>
        <v>34</v>
      </c>
      <c r="H12" s="270">
        <v>2020</v>
      </c>
    </row>
    <row r="22" spans="4:10">
      <c r="D22" s="170"/>
      <c r="E22" s="171"/>
      <c r="F22" s="171"/>
      <c r="G22" s="171"/>
      <c r="H22" s="171"/>
      <c r="I22" s="171"/>
      <c r="J22" s="172"/>
    </row>
  </sheetData>
  <mergeCells count="6">
    <mergeCell ref="A1:H1"/>
    <mergeCell ref="A2:H2"/>
    <mergeCell ref="A3:H3"/>
    <mergeCell ref="A4:H4"/>
    <mergeCell ref="A6:A7"/>
    <mergeCell ref="H6:H7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view="pageBreakPreview" zoomScale="98" zoomScaleNormal="100" zoomScaleSheetLayoutView="98" workbookViewId="0">
      <selection activeCell="H19" sqref="H19"/>
    </sheetView>
  </sheetViews>
  <sheetFormatPr defaultColWidth="9.140625" defaultRowHeight="15"/>
  <cols>
    <col min="1" max="1" width="23.28515625" style="34" customWidth="1"/>
    <col min="2" max="10" width="9.28515625" style="34" customWidth="1"/>
    <col min="11" max="11" width="31.28515625" style="34" customWidth="1"/>
    <col min="12" max="16384" width="9.140625" style="33"/>
  </cols>
  <sheetData>
    <row r="1" spans="1:11" ht="18.75" thickBot="1">
      <c r="A1" s="462" t="s">
        <v>44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2020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5.25" customHeight="1">
      <c r="A3" s="465" t="s">
        <v>205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>
        <v>2020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35" customFormat="1" ht="16.899999999999999" customHeight="1">
      <c r="A5" s="66" t="s">
        <v>217</v>
      </c>
      <c r="B5" s="67"/>
      <c r="C5" s="67"/>
      <c r="D5" s="67"/>
      <c r="E5" s="67"/>
      <c r="F5" s="67"/>
      <c r="G5" s="67"/>
      <c r="H5" s="67"/>
      <c r="I5" s="67"/>
      <c r="J5" s="68"/>
      <c r="K5" s="69" t="s">
        <v>173</v>
      </c>
    </row>
    <row r="6" spans="1:11" ht="20.100000000000001" customHeight="1" thickBot="1">
      <c r="A6" s="471" t="s">
        <v>198</v>
      </c>
      <c r="B6" s="474" t="s">
        <v>1</v>
      </c>
      <c r="C6" s="474"/>
      <c r="D6" s="474"/>
      <c r="E6" s="474" t="s">
        <v>16</v>
      </c>
      <c r="F6" s="474"/>
      <c r="G6" s="474"/>
      <c r="H6" s="474" t="s">
        <v>2</v>
      </c>
      <c r="I6" s="474"/>
      <c r="J6" s="474"/>
      <c r="K6" s="475" t="s">
        <v>306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37" t="s">
        <v>6</v>
      </c>
      <c r="C8" s="37" t="s">
        <v>7</v>
      </c>
      <c r="D8" s="37" t="s">
        <v>2</v>
      </c>
      <c r="E8" s="37" t="s">
        <v>6</v>
      </c>
      <c r="F8" s="37" t="s">
        <v>7</v>
      </c>
      <c r="G8" s="37" t="s">
        <v>2</v>
      </c>
      <c r="H8" s="37" t="s">
        <v>6</v>
      </c>
      <c r="I8" s="37" t="s">
        <v>7</v>
      </c>
      <c r="J8" s="37" t="s">
        <v>2</v>
      </c>
      <c r="K8" s="476"/>
    </row>
    <row r="9" spans="1:11" ht="14.25">
      <c r="A9" s="473"/>
      <c r="B9" s="65" t="s">
        <v>13</v>
      </c>
      <c r="C9" s="65" t="s">
        <v>14</v>
      </c>
      <c r="D9" s="65" t="s">
        <v>5</v>
      </c>
      <c r="E9" s="65" t="s">
        <v>13</v>
      </c>
      <c r="F9" s="65" t="s">
        <v>14</v>
      </c>
      <c r="G9" s="65" t="s">
        <v>5</v>
      </c>
      <c r="H9" s="65" t="s">
        <v>13</v>
      </c>
      <c r="I9" s="65" t="s">
        <v>14</v>
      </c>
      <c r="J9" s="65" t="s">
        <v>5</v>
      </c>
      <c r="K9" s="477"/>
    </row>
    <row r="10" spans="1:11" ht="31.5" customHeight="1" thickBot="1">
      <c r="A10" s="206" t="s">
        <v>105</v>
      </c>
      <c r="B10" s="207">
        <v>10</v>
      </c>
      <c r="C10" s="207">
        <v>7</v>
      </c>
      <c r="D10" s="47">
        <f>SUM(B10:C10)</f>
        <v>17</v>
      </c>
      <c r="E10" s="207">
        <v>5</v>
      </c>
      <c r="F10" s="207">
        <v>9</v>
      </c>
      <c r="G10" s="47">
        <f>SUM(E10:F10)</f>
        <v>14</v>
      </c>
      <c r="H10" s="47">
        <f>SUM(B10,E10)</f>
        <v>15</v>
      </c>
      <c r="I10" s="47">
        <f>SUM(C10,F10)</f>
        <v>16</v>
      </c>
      <c r="J10" s="47">
        <f>SUM(D10,G10)</f>
        <v>31</v>
      </c>
      <c r="K10" s="208" t="s">
        <v>106</v>
      </c>
    </row>
    <row r="11" spans="1:11" ht="31.5" customHeight="1" thickBot="1">
      <c r="A11" s="23" t="s">
        <v>45</v>
      </c>
      <c r="B11" s="176">
        <v>7</v>
      </c>
      <c r="C11" s="176">
        <v>38</v>
      </c>
      <c r="D11" s="62">
        <f>SUM(B11:C11)</f>
        <v>45</v>
      </c>
      <c r="E11" s="176">
        <v>43</v>
      </c>
      <c r="F11" s="176">
        <v>58</v>
      </c>
      <c r="G11" s="62">
        <f t="shared" ref="G11:G14" si="0">SUM(E11:F11)</f>
        <v>101</v>
      </c>
      <c r="H11" s="62">
        <f t="shared" ref="H11:J14" si="1">SUM(B11,E11)</f>
        <v>50</v>
      </c>
      <c r="I11" s="62">
        <f t="shared" si="1"/>
        <v>96</v>
      </c>
      <c r="J11" s="62">
        <f>SUM(D11,G11)</f>
        <v>146</v>
      </c>
      <c r="K11" s="36" t="s">
        <v>45</v>
      </c>
    </row>
    <row r="12" spans="1:11" ht="31.5" customHeight="1" thickBot="1">
      <c r="A12" s="60" t="s">
        <v>46</v>
      </c>
      <c r="B12" s="177">
        <v>16</v>
      </c>
      <c r="C12" s="177">
        <v>83</v>
      </c>
      <c r="D12" s="47">
        <f t="shared" ref="D12:D14" si="2">SUM(B12:C12)</f>
        <v>99</v>
      </c>
      <c r="E12" s="177">
        <v>94</v>
      </c>
      <c r="F12" s="177">
        <v>156</v>
      </c>
      <c r="G12" s="47">
        <f t="shared" si="0"/>
        <v>250</v>
      </c>
      <c r="H12" s="47">
        <f t="shared" si="1"/>
        <v>110</v>
      </c>
      <c r="I12" s="47">
        <f t="shared" si="1"/>
        <v>239</v>
      </c>
      <c r="J12" s="47">
        <f t="shared" si="1"/>
        <v>349</v>
      </c>
      <c r="K12" s="54" t="s">
        <v>46</v>
      </c>
    </row>
    <row r="13" spans="1:11" ht="31.5" customHeight="1" thickBot="1">
      <c r="A13" s="23" t="s">
        <v>47</v>
      </c>
      <c r="B13" s="176">
        <v>10</v>
      </c>
      <c r="C13" s="176">
        <v>36</v>
      </c>
      <c r="D13" s="62">
        <f t="shared" si="2"/>
        <v>46</v>
      </c>
      <c r="E13" s="176">
        <v>79</v>
      </c>
      <c r="F13" s="176">
        <v>11</v>
      </c>
      <c r="G13" s="62">
        <f t="shared" si="0"/>
        <v>90</v>
      </c>
      <c r="H13" s="62">
        <f t="shared" si="1"/>
        <v>89</v>
      </c>
      <c r="I13" s="62">
        <f t="shared" si="1"/>
        <v>47</v>
      </c>
      <c r="J13" s="62">
        <f t="shared" si="1"/>
        <v>136</v>
      </c>
      <c r="K13" s="36" t="s">
        <v>48</v>
      </c>
    </row>
    <row r="14" spans="1:11" ht="31.5" customHeight="1">
      <c r="A14" s="61" t="s">
        <v>73</v>
      </c>
      <c r="B14" s="178">
        <v>15</v>
      </c>
      <c r="C14" s="178">
        <v>26</v>
      </c>
      <c r="D14" s="58">
        <f t="shared" si="2"/>
        <v>41</v>
      </c>
      <c r="E14" s="178">
        <v>134</v>
      </c>
      <c r="F14" s="178">
        <v>58</v>
      </c>
      <c r="G14" s="58">
        <f t="shared" si="0"/>
        <v>192</v>
      </c>
      <c r="H14" s="58">
        <f t="shared" si="1"/>
        <v>149</v>
      </c>
      <c r="I14" s="58">
        <f t="shared" si="1"/>
        <v>84</v>
      </c>
      <c r="J14" s="58">
        <f t="shared" si="1"/>
        <v>233</v>
      </c>
      <c r="K14" s="55" t="s">
        <v>73</v>
      </c>
    </row>
    <row r="15" spans="1:11" ht="31.5" customHeight="1">
      <c r="A15" s="56" t="s">
        <v>2</v>
      </c>
      <c r="B15" s="64">
        <f>SUM(B10:B14)</f>
        <v>58</v>
      </c>
      <c r="C15" s="64">
        <f t="shared" ref="C15:I15" si="3">SUM(C10:C14)</f>
        <v>190</v>
      </c>
      <c r="D15" s="64">
        <f t="shared" si="3"/>
        <v>248</v>
      </c>
      <c r="E15" s="64">
        <f t="shared" si="3"/>
        <v>355</v>
      </c>
      <c r="F15" s="64">
        <f t="shared" si="3"/>
        <v>292</v>
      </c>
      <c r="G15" s="64">
        <f t="shared" si="3"/>
        <v>647</v>
      </c>
      <c r="H15" s="64">
        <f>SUM(H10:H14)</f>
        <v>413</v>
      </c>
      <c r="I15" s="64">
        <f t="shared" si="3"/>
        <v>482</v>
      </c>
      <c r="J15" s="64">
        <f>SUM(J10:J14)</f>
        <v>895</v>
      </c>
      <c r="K15" s="57" t="s">
        <v>5</v>
      </c>
    </row>
    <row r="16" spans="1:11">
      <c r="A16" s="24"/>
      <c r="B16" s="248"/>
      <c r="C16" s="248"/>
      <c r="D16" s="248"/>
      <c r="E16" s="248"/>
      <c r="F16" s="248"/>
      <c r="G16" s="248"/>
      <c r="H16" s="248"/>
      <c r="I16" s="248"/>
      <c r="J16" s="248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C16" sqref="C16"/>
    </sheetView>
  </sheetViews>
  <sheetFormatPr defaultColWidth="9.140625" defaultRowHeight="14.25"/>
  <cols>
    <col min="1" max="1" width="17" style="78" customWidth="1"/>
    <col min="2" max="4" width="8.5703125" style="78" customWidth="1"/>
    <col min="5" max="5" width="11" style="78" customWidth="1"/>
    <col min="6" max="6" width="15.42578125" style="78" customWidth="1"/>
    <col min="7" max="7" width="23.140625" style="78" customWidth="1"/>
    <col min="8" max="16384" width="9.140625" style="78"/>
  </cols>
  <sheetData>
    <row r="1" spans="1:7" ht="37.5" customHeight="1">
      <c r="A1" s="591" t="s">
        <v>181</v>
      </c>
      <c r="B1" s="591"/>
      <c r="C1" s="591"/>
      <c r="D1" s="591"/>
      <c r="E1" s="591"/>
      <c r="F1" s="591"/>
      <c r="G1" s="591"/>
    </row>
    <row r="2" spans="1:7" ht="18">
      <c r="A2" s="592">
        <v>2020</v>
      </c>
      <c r="B2" s="592"/>
      <c r="C2" s="592"/>
      <c r="D2" s="592"/>
      <c r="E2" s="592"/>
      <c r="F2" s="592"/>
      <c r="G2" s="592"/>
    </row>
    <row r="3" spans="1:7" ht="32.25" customHeight="1">
      <c r="A3" s="593" t="s">
        <v>186</v>
      </c>
      <c r="B3" s="469"/>
      <c r="C3" s="469"/>
      <c r="D3" s="469"/>
      <c r="E3" s="469"/>
      <c r="F3" s="469"/>
      <c r="G3" s="469"/>
    </row>
    <row r="4" spans="1:7" ht="15.75">
      <c r="A4" s="593">
        <v>2020</v>
      </c>
      <c r="B4" s="469"/>
      <c r="C4" s="469"/>
      <c r="D4" s="469"/>
      <c r="E4" s="469"/>
      <c r="F4" s="469"/>
      <c r="G4" s="469"/>
    </row>
    <row r="5" spans="1:7" ht="15.75">
      <c r="A5" s="79" t="s">
        <v>391</v>
      </c>
      <c r="B5" s="80"/>
      <c r="C5" s="80"/>
      <c r="D5" s="80"/>
      <c r="E5" s="80"/>
      <c r="F5" s="80"/>
      <c r="G5" s="42" t="s">
        <v>218</v>
      </c>
    </row>
    <row r="6" spans="1:7" ht="28.5" customHeight="1" thickBot="1">
      <c r="A6" s="594" t="s">
        <v>55</v>
      </c>
      <c r="B6" s="22" t="s">
        <v>6</v>
      </c>
      <c r="C6" s="22" t="s">
        <v>7</v>
      </c>
      <c r="D6" s="22" t="s">
        <v>2</v>
      </c>
      <c r="E6" s="22" t="s">
        <v>307</v>
      </c>
      <c r="F6" s="22" t="s">
        <v>50</v>
      </c>
      <c r="G6" s="596" t="s">
        <v>61</v>
      </c>
    </row>
    <row r="7" spans="1:7" ht="24.75" customHeight="1">
      <c r="A7" s="595"/>
      <c r="B7" s="81" t="s">
        <v>13</v>
      </c>
      <c r="C7" s="81" t="s">
        <v>14</v>
      </c>
      <c r="D7" s="81" t="s">
        <v>5</v>
      </c>
      <c r="E7" s="81" t="s">
        <v>71</v>
      </c>
      <c r="F7" s="81" t="s">
        <v>72</v>
      </c>
      <c r="G7" s="597"/>
    </row>
    <row r="8" spans="1:7" ht="27.75" customHeight="1" thickBot="1">
      <c r="A8" s="276" t="s">
        <v>56</v>
      </c>
      <c r="B8" s="84">
        <v>2638</v>
      </c>
      <c r="C8" s="84">
        <v>391</v>
      </c>
      <c r="D8" s="271">
        <f>SUM(B8:C8)</f>
        <v>3029</v>
      </c>
      <c r="E8" s="87">
        <f>D8/$D$13%</f>
        <v>15.424963079900188</v>
      </c>
      <c r="F8" s="84">
        <v>63</v>
      </c>
      <c r="G8" s="279" t="s">
        <v>62</v>
      </c>
    </row>
    <row r="9" spans="1:7" ht="27.75" customHeight="1" thickBot="1">
      <c r="A9" s="277" t="s">
        <v>57</v>
      </c>
      <c r="B9" s="85">
        <v>2795</v>
      </c>
      <c r="C9" s="85">
        <v>2599</v>
      </c>
      <c r="D9" s="272">
        <f t="shared" ref="D9:D12" si="0">SUM(B9:C9)</f>
        <v>5394</v>
      </c>
      <c r="E9" s="89">
        <f>D9/$D$13%</f>
        <v>27.468554259815654</v>
      </c>
      <c r="F9" s="85">
        <v>48</v>
      </c>
      <c r="G9" s="280" t="s">
        <v>63</v>
      </c>
    </row>
    <row r="10" spans="1:7" ht="27.75" customHeight="1" thickBot="1">
      <c r="A10" s="276" t="s">
        <v>58</v>
      </c>
      <c r="B10" s="84">
        <v>1964</v>
      </c>
      <c r="C10" s="84">
        <v>254</v>
      </c>
      <c r="D10" s="271">
        <f t="shared" si="0"/>
        <v>2218</v>
      </c>
      <c r="E10" s="87">
        <f>D10/$D$13%</f>
        <v>11.295004328563426</v>
      </c>
      <c r="F10" s="84">
        <v>49</v>
      </c>
      <c r="G10" s="279" t="s">
        <v>64</v>
      </c>
    </row>
    <row r="11" spans="1:7" ht="27.75" customHeight="1" thickBot="1">
      <c r="A11" s="277" t="s">
        <v>59</v>
      </c>
      <c r="B11" s="85">
        <v>628</v>
      </c>
      <c r="C11" s="85">
        <v>591</v>
      </c>
      <c r="D11" s="272">
        <f t="shared" si="0"/>
        <v>1219</v>
      </c>
      <c r="E11" s="89">
        <f>D11/$D$13%</f>
        <v>6.2076691959056882</v>
      </c>
      <c r="F11" s="85">
        <v>42</v>
      </c>
      <c r="G11" s="280" t="s">
        <v>65</v>
      </c>
    </row>
    <row r="12" spans="1:7" ht="27.75" customHeight="1">
      <c r="A12" s="278" t="s">
        <v>60</v>
      </c>
      <c r="B12" s="90">
        <v>4779</v>
      </c>
      <c r="C12" s="90">
        <v>2998</v>
      </c>
      <c r="D12" s="273">
        <f t="shared" si="0"/>
        <v>7777</v>
      </c>
      <c r="E12" s="91">
        <f>D12/$D$13%</f>
        <v>39.603809135815041</v>
      </c>
      <c r="F12" s="90">
        <v>49</v>
      </c>
      <c r="G12" s="281" t="s">
        <v>66</v>
      </c>
    </row>
    <row r="13" spans="1:7" ht="27.75" customHeight="1">
      <c r="A13" s="274" t="s">
        <v>2</v>
      </c>
      <c r="B13" s="96">
        <f>SUM(B8:B12)</f>
        <v>12804</v>
      </c>
      <c r="C13" s="96">
        <f t="shared" ref="C13:E13" si="1">SUM(C8:C12)</f>
        <v>6833</v>
      </c>
      <c r="D13" s="96">
        <f t="shared" si="1"/>
        <v>19637</v>
      </c>
      <c r="E13" s="164">
        <f t="shared" si="1"/>
        <v>100</v>
      </c>
      <c r="F13" s="96">
        <v>50</v>
      </c>
      <c r="G13" s="275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view="pageBreakPreview" zoomScaleNormal="100" zoomScaleSheetLayoutView="100" workbookViewId="0">
      <selection activeCell="A11" sqref="A11:C11"/>
    </sheetView>
  </sheetViews>
  <sheetFormatPr defaultColWidth="9.140625" defaultRowHeight="14.25"/>
  <cols>
    <col min="1" max="1" width="19.7109375" style="78" customWidth="1"/>
    <col min="2" max="4" width="8.5703125" style="78" customWidth="1"/>
    <col min="5" max="5" width="11" style="78" customWidth="1"/>
    <col min="6" max="6" width="13.85546875" style="78" customWidth="1"/>
    <col min="7" max="7" width="23.140625" style="78" customWidth="1"/>
    <col min="8" max="16384" width="9.140625" style="78"/>
  </cols>
  <sheetData>
    <row r="1" spans="1:7" ht="38.25" customHeight="1">
      <c r="A1" s="591" t="s">
        <v>182</v>
      </c>
      <c r="B1" s="591"/>
      <c r="C1" s="591"/>
      <c r="D1" s="591"/>
      <c r="E1" s="591"/>
      <c r="F1" s="591"/>
      <c r="G1" s="591"/>
    </row>
    <row r="2" spans="1:7" ht="18">
      <c r="A2" s="592">
        <v>2020</v>
      </c>
      <c r="B2" s="592"/>
      <c r="C2" s="592"/>
      <c r="D2" s="592"/>
      <c r="E2" s="592"/>
      <c r="F2" s="592"/>
      <c r="G2" s="592"/>
    </row>
    <row r="3" spans="1:7" ht="32.25" customHeight="1">
      <c r="A3" s="593" t="s">
        <v>187</v>
      </c>
      <c r="B3" s="469"/>
      <c r="C3" s="469"/>
      <c r="D3" s="469"/>
      <c r="E3" s="469"/>
      <c r="F3" s="469"/>
      <c r="G3" s="469"/>
    </row>
    <row r="4" spans="1:7" ht="15.75">
      <c r="A4" s="593">
        <v>2020</v>
      </c>
      <c r="B4" s="469"/>
      <c r="C4" s="469"/>
      <c r="D4" s="469"/>
      <c r="E4" s="469"/>
      <c r="F4" s="469"/>
      <c r="G4" s="469"/>
    </row>
    <row r="5" spans="1:7" ht="15.75">
      <c r="A5" s="79" t="s">
        <v>392</v>
      </c>
      <c r="B5" s="80"/>
      <c r="C5" s="80"/>
      <c r="D5" s="80"/>
      <c r="E5" s="80"/>
      <c r="F5" s="80"/>
      <c r="G5" s="42" t="s">
        <v>219</v>
      </c>
    </row>
    <row r="6" spans="1:7" ht="28.5" customHeight="1" thickBot="1">
      <c r="A6" s="594" t="s">
        <v>49</v>
      </c>
      <c r="B6" s="22" t="s">
        <v>6</v>
      </c>
      <c r="C6" s="22" t="s">
        <v>7</v>
      </c>
      <c r="D6" s="22" t="s">
        <v>2</v>
      </c>
      <c r="E6" s="22" t="s">
        <v>307</v>
      </c>
      <c r="F6" s="22" t="s">
        <v>50</v>
      </c>
      <c r="G6" s="596" t="s">
        <v>53</v>
      </c>
    </row>
    <row r="7" spans="1:7" ht="24.75" customHeight="1">
      <c r="A7" s="595"/>
      <c r="B7" s="81" t="s">
        <v>13</v>
      </c>
      <c r="C7" s="81" t="s">
        <v>14</v>
      </c>
      <c r="D7" s="81" t="s">
        <v>5</v>
      </c>
      <c r="E7" s="81" t="s">
        <v>71</v>
      </c>
      <c r="F7" s="81" t="s">
        <v>72</v>
      </c>
      <c r="G7" s="597"/>
    </row>
    <row r="8" spans="1:7" ht="39" customHeight="1" thickBot="1">
      <c r="A8" s="276" t="s">
        <v>51</v>
      </c>
      <c r="B8" s="84">
        <v>7267</v>
      </c>
      <c r="C8" s="84">
        <v>6695</v>
      </c>
      <c r="D8" s="271">
        <f>B8+C8</f>
        <v>13962</v>
      </c>
      <c r="E8" s="87">
        <f>D8/$D$10%</f>
        <v>71.100473595763106</v>
      </c>
      <c r="F8" s="84">
        <v>50</v>
      </c>
      <c r="G8" s="279" t="s">
        <v>308</v>
      </c>
    </row>
    <row r="9" spans="1:7" ht="30.75" customHeight="1">
      <c r="A9" s="277" t="s">
        <v>52</v>
      </c>
      <c r="B9" s="85">
        <v>5537</v>
      </c>
      <c r="C9" s="85">
        <v>138</v>
      </c>
      <c r="D9" s="282">
        <f t="shared" ref="D9" si="0">B9+C9</f>
        <v>5675</v>
      </c>
      <c r="E9" s="89">
        <f>D9/$D$10%</f>
        <v>28.899526404236898</v>
      </c>
      <c r="F9" s="85">
        <v>50</v>
      </c>
      <c r="G9" s="280" t="s">
        <v>54</v>
      </c>
    </row>
    <row r="10" spans="1:7" ht="27.75" customHeight="1">
      <c r="A10" s="283" t="s">
        <v>2</v>
      </c>
      <c r="B10" s="86">
        <f>B8+B9</f>
        <v>12804</v>
      </c>
      <c r="C10" s="86">
        <f t="shared" ref="C10:E10" si="1">C8+C9</f>
        <v>6833</v>
      </c>
      <c r="D10" s="86">
        <f t="shared" si="1"/>
        <v>19637</v>
      </c>
      <c r="E10" s="88">
        <f t="shared" si="1"/>
        <v>100</v>
      </c>
      <c r="F10" s="86">
        <v>50</v>
      </c>
      <c r="G10" s="83" t="s">
        <v>5</v>
      </c>
    </row>
    <row r="11" spans="1:7" ht="30" customHeight="1">
      <c r="A11" s="599" t="s">
        <v>441</v>
      </c>
      <c r="B11" s="599"/>
      <c r="C11" s="599"/>
      <c r="D11" s="82"/>
      <c r="E11" s="598" t="s">
        <v>440</v>
      </c>
      <c r="F11" s="598"/>
      <c r="G11" s="598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G6" sqref="G6:G7"/>
    </sheetView>
  </sheetViews>
  <sheetFormatPr defaultColWidth="9.140625" defaultRowHeight="14.25"/>
  <cols>
    <col min="1" max="1" width="17" style="78" customWidth="1"/>
    <col min="2" max="4" width="8.5703125" style="78" customWidth="1"/>
    <col min="5" max="5" width="11" style="78" customWidth="1"/>
    <col min="6" max="6" width="15.42578125" style="78" customWidth="1"/>
    <col min="7" max="7" width="23.140625" style="78" customWidth="1"/>
    <col min="8" max="16384" width="9.140625" style="78"/>
  </cols>
  <sheetData>
    <row r="1" spans="1:7" ht="37.5" customHeight="1">
      <c r="A1" s="591" t="s">
        <v>183</v>
      </c>
      <c r="B1" s="591"/>
      <c r="C1" s="591"/>
      <c r="D1" s="591"/>
      <c r="E1" s="591"/>
      <c r="F1" s="591"/>
      <c r="G1" s="591"/>
    </row>
    <row r="2" spans="1:7" ht="18">
      <c r="A2" s="592">
        <v>2020</v>
      </c>
      <c r="B2" s="592"/>
      <c r="C2" s="592"/>
      <c r="D2" s="592"/>
      <c r="E2" s="592"/>
      <c r="F2" s="592"/>
      <c r="G2" s="592"/>
    </row>
    <row r="3" spans="1:7" ht="32.25" customHeight="1">
      <c r="A3" s="593" t="s">
        <v>188</v>
      </c>
      <c r="B3" s="469"/>
      <c r="C3" s="469"/>
      <c r="D3" s="469"/>
      <c r="E3" s="469"/>
      <c r="F3" s="469"/>
      <c r="G3" s="469"/>
    </row>
    <row r="4" spans="1:7" ht="15.75">
      <c r="A4" s="593">
        <v>2020</v>
      </c>
      <c r="B4" s="469"/>
      <c r="C4" s="469"/>
      <c r="D4" s="469"/>
      <c r="E4" s="469"/>
      <c r="F4" s="469"/>
      <c r="G4" s="469"/>
    </row>
    <row r="5" spans="1:7" ht="15.75">
      <c r="A5" s="79" t="s">
        <v>393</v>
      </c>
      <c r="B5" s="80"/>
      <c r="C5" s="80"/>
      <c r="D5" s="80"/>
      <c r="E5" s="80"/>
      <c r="F5" s="80"/>
      <c r="G5" s="42" t="s">
        <v>220</v>
      </c>
    </row>
    <row r="6" spans="1:7" ht="28.5" customHeight="1">
      <c r="A6" s="600" t="s">
        <v>74</v>
      </c>
      <c r="B6" s="22" t="s">
        <v>6</v>
      </c>
      <c r="C6" s="22" t="s">
        <v>7</v>
      </c>
      <c r="D6" s="22" t="s">
        <v>2</v>
      </c>
      <c r="E6" s="22" t="s">
        <v>307</v>
      </c>
      <c r="F6" s="22" t="s">
        <v>50</v>
      </c>
      <c r="G6" s="509" t="s">
        <v>67</v>
      </c>
    </row>
    <row r="7" spans="1:7" ht="24.75" customHeight="1">
      <c r="A7" s="601"/>
      <c r="B7" s="81" t="s">
        <v>13</v>
      </c>
      <c r="C7" s="81" t="s">
        <v>14</v>
      </c>
      <c r="D7" s="81" t="s">
        <v>5</v>
      </c>
      <c r="E7" s="81" t="s">
        <v>71</v>
      </c>
      <c r="F7" s="81" t="s">
        <v>72</v>
      </c>
      <c r="G7" s="512"/>
    </row>
    <row r="8" spans="1:7" ht="27.75" customHeight="1" thickBot="1">
      <c r="A8" s="77" t="s">
        <v>105</v>
      </c>
      <c r="B8" s="84">
        <v>186</v>
      </c>
      <c r="C8" s="84">
        <v>4</v>
      </c>
      <c r="D8" s="271">
        <f>B8+C8</f>
        <v>190</v>
      </c>
      <c r="E8" s="87">
        <f>D8/$D$13%</f>
        <v>0.96756123644141157</v>
      </c>
      <c r="F8" s="84">
        <v>65</v>
      </c>
      <c r="G8" s="92" t="s">
        <v>106</v>
      </c>
    </row>
    <row r="9" spans="1:7" ht="27.75" customHeight="1" thickBot="1">
      <c r="A9" s="75" t="s">
        <v>45</v>
      </c>
      <c r="B9" s="85">
        <v>3177</v>
      </c>
      <c r="C9" s="85">
        <v>2696</v>
      </c>
      <c r="D9" s="272">
        <f t="shared" ref="D9:D12" si="0">B9+C9</f>
        <v>5873</v>
      </c>
      <c r="E9" s="89">
        <f>D9/$D$13%</f>
        <v>29.907827061160056</v>
      </c>
      <c r="F9" s="85">
        <v>41</v>
      </c>
      <c r="G9" s="93" t="s">
        <v>45</v>
      </c>
    </row>
    <row r="10" spans="1:7" ht="27.75" customHeight="1" thickBot="1">
      <c r="A10" s="77" t="s">
        <v>46</v>
      </c>
      <c r="B10" s="84">
        <v>2267</v>
      </c>
      <c r="C10" s="84">
        <v>2209</v>
      </c>
      <c r="D10" s="271">
        <f t="shared" si="0"/>
        <v>4476</v>
      </c>
      <c r="E10" s="87">
        <f>D10/$D$13%</f>
        <v>22.79370575953557</v>
      </c>
      <c r="F10" s="84">
        <v>48</v>
      </c>
      <c r="G10" s="92" t="s">
        <v>46</v>
      </c>
    </row>
    <row r="11" spans="1:7" ht="27.75" customHeight="1" thickBot="1">
      <c r="A11" s="75" t="s">
        <v>47</v>
      </c>
      <c r="B11" s="85">
        <v>1893</v>
      </c>
      <c r="C11" s="85">
        <v>1068</v>
      </c>
      <c r="D11" s="272">
        <f t="shared" si="0"/>
        <v>2961</v>
      </c>
      <c r="E11" s="89">
        <f>D11/$D$13%</f>
        <v>15.078678005805367</v>
      </c>
      <c r="F11" s="85">
        <v>52</v>
      </c>
      <c r="G11" s="93" t="s">
        <v>47</v>
      </c>
    </row>
    <row r="12" spans="1:7" ht="27.75" customHeight="1">
      <c r="A12" s="76" t="s">
        <v>73</v>
      </c>
      <c r="B12" s="90">
        <v>5281</v>
      </c>
      <c r="C12" s="90">
        <v>856</v>
      </c>
      <c r="D12" s="273">
        <f t="shared" si="0"/>
        <v>6137</v>
      </c>
      <c r="E12" s="91">
        <f>D12/$D$13%</f>
        <v>31.252227937057594</v>
      </c>
      <c r="F12" s="90">
        <v>59</v>
      </c>
      <c r="G12" s="94" t="s">
        <v>73</v>
      </c>
    </row>
    <row r="13" spans="1:7" ht="27.75" customHeight="1">
      <c r="A13" s="284" t="s">
        <v>2</v>
      </c>
      <c r="B13" s="96">
        <f>SUM(B8:B12)</f>
        <v>12804</v>
      </c>
      <c r="C13" s="96">
        <f t="shared" ref="C13:D13" si="1">SUM(C8:C12)</f>
        <v>6833</v>
      </c>
      <c r="D13" s="96">
        <f t="shared" si="1"/>
        <v>19637</v>
      </c>
      <c r="E13" s="164">
        <f>SUM(E8:E12)</f>
        <v>100</v>
      </c>
      <c r="F13" s="96">
        <v>50</v>
      </c>
      <c r="G13" s="95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Normal="100" zoomScaleSheetLayoutView="100" workbookViewId="0">
      <selection activeCell="A6" sqref="A6:A7"/>
    </sheetView>
  </sheetViews>
  <sheetFormatPr defaultColWidth="9.140625" defaultRowHeight="14.25"/>
  <cols>
    <col min="1" max="1" width="17" style="78" customWidth="1"/>
    <col min="2" max="4" width="8.5703125" style="78" customWidth="1"/>
    <col min="5" max="5" width="11" style="78" customWidth="1"/>
    <col min="6" max="6" width="15.42578125" style="78" customWidth="1"/>
    <col min="7" max="7" width="23.140625" style="78" customWidth="1"/>
    <col min="8" max="16384" width="9.140625" style="78"/>
  </cols>
  <sheetData>
    <row r="1" spans="1:7" ht="37.5" customHeight="1">
      <c r="A1" s="591" t="s">
        <v>184</v>
      </c>
      <c r="B1" s="591"/>
      <c r="C1" s="591"/>
      <c r="D1" s="591"/>
      <c r="E1" s="591"/>
      <c r="F1" s="591"/>
      <c r="G1" s="591"/>
    </row>
    <row r="2" spans="1:7" ht="18">
      <c r="A2" s="592">
        <v>2020</v>
      </c>
      <c r="B2" s="592"/>
      <c r="C2" s="592"/>
      <c r="D2" s="592"/>
      <c r="E2" s="592"/>
      <c r="F2" s="592"/>
      <c r="G2" s="592"/>
    </row>
    <row r="3" spans="1:7" ht="32.25" customHeight="1">
      <c r="A3" s="593" t="s">
        <v>189</v>
      </c>
      <c r="B3" s="469"/>
      <c r="C3" s="469"/>
      <c r="D3" s="469"/>
      <c r="E3" s="469"/>
      <c r="F3" s="469"/>
      <c r="G3" s="469"/>
    </row>
    <row r="4" spans="1:7" ht="15.75">
      <c r="A4" s="593">
        <v>2020</v>
      </c>
      <c r="B4" s="469"/>
      <c r="C4" s="469"/>
      <c r="D4" s="469"/>
      <c r="E4" s="469"/>
      <c r="F4" s="469"/>
      <c r="G4" s="469"/>
    </row>
    <row r="5" spans="1:7" ht="15.75">
      <c r="A5" s="79" t="s">
        <v>335</v>
      </c>
      <c r="B5" s="80"/>
      <c r="C5" s="80"/>
      <c r="D5" s="80"/>
      <c r="E5" s="80"/>
      <c r="F5" s="80"/>
      <c r="G5" s="42" t="s">
        <v>221</v>
      </c>
    </row>
    <row r="6" spans="1:7" ht="28.5" customHeight="1">
      <c r="A6" s="600" t="s">
        <v>75</v>
      </c>
      <c r="B6" s="22" t="s">
        <v>6</v>
      </c>
      <c r="C6" s="22" t="s">
        <v>7</v>
      </c>
      <c r="D6" s="22" t="s">
        <v>2</v>
      </c>
      <c r="E6" s="22" t="s">
        <v>307</v>
      </c>
      <c r="F6" s="22" t="s">
        <v>50</v>
      </c>
      <c r="G6" s="509" t="s">
        <v>351</v>
      </c>
    </row>
    <row r="7" spans="1:7" ht="24.75" customHeight="1">
      <c r="A7" s="601"/>
      <c r="B7" s="81" t="s">
        <v>13</v>
      </c>
      <c r="C7" s="81" t="s">
        <v>14</v>
      </c>
      <c r="D7" s="81" t="s">
        <v>5</v>
      </c>
      <c r="E7" s="81" t="s">
        <v>71</v>
      </c>
      <c r="F7" s="81" t="s">
        <v>72</v>
      </c>
      <c r="G7" s="512"/>
    </row>
    <row r="8" spans="1:7" ht="27.75" customHeight="1" thickBot="1">
      <c r="A8" s="77" t="s">
        <v>108</v>
      </c>
      <c r="B8" s="84">
        <v>731</v>
      </c>
      <c r="C8" s="84">
        <v>65</v>
      </c>
      <c r="D8" s="273">
        <f t="shared" ref="D8:D11" si="0">B8+C8</f>
        <v>796</v>
      </c>
      <c r="E8" s="87">
        <f t="shared" ref="E8:E16" si="1">D8/$D$17%</f>
        <v>4.0535723379334927</v>
      </c>
      <c r="F8" s="84">
        <v>25</v>
      </c>
      <c r="G8" s="92" t="s">
        <v>107</v>
      </c>
    </row>
    <row r="9" spans="1:7" ht="27.75" customHeight="1">
      <c r="A9" s="75" t="s">
        <v>77</v>
      </c>
      <c r="B9" s="85">
        <v>484</v>
      </c>
      <c r="C9" s="85">
        <v>172</v>
      </c>
      <c r="D9" s="282">
        <f t="shared" si="0"/>
        <v>656</v>
      </c>
      <c r="E9" s="89">
        <f t="shared" si="1"/>
        <v>3.3406324795029789</v>
      </c>
      <c r="F9" s="85">
        <v>33</v>
      </c>
      <c r="G9" s="93" t="s">
        <v>77</v>
      </c>
    </row>
    <row r="10" spans="1:7" ht="27.75" customHeight="1" thickBot="1">
      <c r="A10" s="77" t="s">
        <v>78</v>
      </c>
      <c r="B10" s="84">
        <v>991</v>
      </c>
      <c r="C10" s="84">
        <v>407</v>
      </c>
      <c r="D10" s="273">
        <f t="shared" si="0"/>
        <v>1398</v>
      </c>
      <c r="E10" s="87">
        <f t="shared" si="1"/>
        <v>7.1192137291847022</v>
      </c>
      <c r="F10" s="84">
        <v>38</v>
      </c>
      <c r="G10" s="92" t="s">
        <v>78</v>
      </c>
    </row>
    <row r="11" spans="1:7" ht="27.75" customHeight="1">
      <c r="A11" s="75" t="s">
        <v>79</v>
      </c>
      <c r="B11" s="85">
        <v>1541</v>
      </c>
      <c r="C11" s="85">
        <v>1610</v>
      </c>
      <c r="D11" s="282">
        <f t="shared" si="0"/>
        <v>3151</v>
      </c>
      <c r="E11" s="89">
        <f t="shared" si="1"/>
        <v>16.046239242246777</v>
      </c>
      <c r="F11" s="85">
        <v>43</v>
      </c>
      <c r="G11" s="93" t="s">
        <v>84</v>
      </c>
    </row>
    <row r="12" spans="1:7" ht="27.75" customHeight="1" thickBot="1">
      <c r="A12" s="76" t="s">
        <v>80</v>
      </c>
      <c r="B12" s="90">
        <v>1794</v>
      </c>
      <c r="C12" s="90">
        <v>1810</v>
      </c>
      <c r="D12" s="273">
        <f t="shared" ref="D12:D16" si="2">B12+C12</f>
        <v>3604</v>
      </c>
      <c r="E12" s="91">
        <f t="shared" si="1"/>
        <v>18.353108927025513</v>
      </c>
      <c r="F12" s="90">
        <v>47</v>
      </c>
      <c r="G12" s="94" t="s">
        <v>80</v>
      </c>
    </row>
    <row r="13" spans="1:7" ht="27.75" customHeight="1">
      <c r="A13" s="75" t="s">
        <v>81</v>
      </c>
      <c r="B13" s="85">
        <v>1946</v>
      </c>
      <c r="C13" s="85">
        <v>1508</v>
      </c>
      <c r="D13" s="282">
        <f t="shared" si="2"/>
        <v>3454</v>
      </c>
      <c r="E13" s="89">
        <f t="shared" si="1"/>
        <v>17.589244792992819</v>
      </c>
      <c r="F13" s="85">
        <v>52</v>
      </c>
      <c r="G13" s="93" t="s">
        <v>81</v>
      </c>
    </row>
    <row r="14" spans="1:7" ht="27.75" customHeight="1" thickBot="1">
      <c r="A14" s="77" t="s">
        <v>82</v>
      </c>
      <c r="B14" s="84">
        <v>1969</v>
      </c>
      <c r="C14" s="84">
        <v>854</v>
      </c>
      <c r="D14" s="285">
        <f t="shared" si="2"/>
        <v>2823</v>
      </c>
      <c r="E14" s="87">
        <f t="shared" si="1"/>
        <v>14.37592300249529</v>
      </c>
      <c r="F14" s="84">
        <v>57</v>
      </c>
      <c r="G14" s="92" t="s">
        <v>82</v>
      </c>
    </row>
    <row r="15" spans="1:7" ht="27.75" customHeight="1">
      <c r="A15" s="75" t="s">
        <v>83</v>
      </c>
      <c r="B15" s="85">
        <v>2178</v>
      </c>
      <c r="C15" s="85">
        <v>333</v>
      </c>
      <c r="D15" s="282">
        <f t="shared" si="2"/>
        <v>2511</v>
      </c>
      <c r="E15" s="89">
        <f t="shared" si="1"/>
        <v>12.787085603707286</v>
      </c>
      <c r="F15" s="85">
        <v>62</v>
      </c>
      <c r="G15" s="93" t="s">
        <v>83</v>
      </c>
    </row>
    <row r="16" spans="1:7" ht="27.75" customHeight="1">
      <c r="A16" s="76" t="s">
        <v>76</v>
      </c>
      <c r="B16" s="90">
        <v>1170</v>
      </c>
      <c r="C16" s="90">
        <v>74</v>
      </c>
      <c r="D16" s="285">
        <f t="shared" si="2"/>
        <v>1244</v>
      </c>
      <c r="E16" s="91">
        <f t="shared" si="1"/>
        <v>6.3349798849111369</v>
      </c>
      <c r="F16" s="90">
        <v>72</v>
      </c>
      <c r="G16" s="94" t="s">
        <v>76</v>
      </c>
    </row>
    <row r="17" spans="1:7" ht="27.75" customHeight="1">
      <c r="A17" s="284" t="s">
        <v>2</v>
      </c>
      <c r="B17" s="96">
        <f>SUM(B8:B16)</f>
        <v>12804</v>
      </c>
      <c r="C17" s="96">
        <f t="shared" ref="C17:D17" si="3">SUM(C8:C16)</f>
        <v>6833</v>
      </c>
      <c r="D17" s="96">
        <f t="shared" si="3"/>
        <v>19637</v>
      </c>
      <c r="E17" s="164">
        <f>SUM(E8:E16)</f>
        <v>99.999999999999986</v>
      </c>
      <c r="F17" s="96">
        <v>50</v>
      </c>
      <c r="G17" s="95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rightToLeft="1" view="pageBreakPreview" zoomScaleNormal="100" zoomScaleSheetLayoutView="100" workbookViewId="0">
      <selection activeCell="A4" sqref="A4"/>
    </sheetView>
  </sheetViews>
  <sheetFormatPr defaultColWidth="8.85546875" defaultRowHeight="15.75"/>
  <cols>
    <col min="1" max="1" width="45.7109375" style="10" customWidth="1"/>
    <col min="2" max="2" width="3.7109375" style="8" customWidth="1"/>
    <col min="3" max="3" width="45.7109375" style="9" customWidth="1"/>
    <col min="4" max="16384" width="8.85546875" style="8"/>
  </cols>
  <sheetData>
    <row r="1" spans="1:8" ht="48.75" customHeight="1">
      <c r="A1" s="105"/>
      <c r="B1" s="106"/>
      <c r="C1" s="107"/>
    </row>
    <row r="2" spans="1:8" s="11" customFormat="1" ht="58.5" customHeight="1">
      <c r="A2" s="222" t="s">
        <v>18</v>
      </c>
      <c r="B2" s="108"/>
      <c r="C2" s="225" t="s">
        <v>104</v>
      </c>
      <c r="D2" s="12"/>
      <c r="E2" s="12"/>
      <c r="F2" s="12"/>
      <c r="G2" s="12"/>
      <c r="H2" s="12"/>
    </row>
    <row r="3" spans="1:8" ht="9.75" customHeight="1">
      <c r="A3" s="109"/>
      <c r="B3" s="106"/>
      <c r="C3" s="110"/>
    </row>
    <row r="4" spans="1:8" ht="75" customHeight="1">
      <c r="A4" s="223" t="s">
        <v>291</v>
      </c>
      <c r="B4" s="106"/>
      <c r="C4" s="226" t="s">
        <v>228</v>
      </c>
    </row>
    <row r="5" spans="1:8" ht="29.25" customHeight="1">
      <c r="A5" s="228" t="s">
        <v>17</v>
      </c>
      <c r="B5" s="105"/>
      <c r="C5" s="227" t="s">
        <v>139</v>
      </c>
    </row>
    <row r="6" spans="1:8" ht="30" customHeight="1">
      <c r="A6" s="224" t="s">
        <v>231</v>
      </c>
      <c r="B6" s="111"/>
      <c r="C6" s="157" t="s">
        <v>229</v>
      </c>
    </row>
    <row r="7" spans="1:8" ht="18.75">
      <c r="A7" s="224" t="s">
        <v>236</v>
      </c>
      <c r="B7" s="111"/>
      <c r="C7" s="157" t="s">
        <v>240</v>
      </c>
    </row>
    <row r="8" spans="1:8" ht="18.75">
      <c r="A8" s="224" t="s">
        <v>364</v>
      </c>
      <c r="B8" s="111"/>
      <c r="C8" s="157" t="s">
        <v>365</v>
      </c>
    </row>
    <row r="9" spans="1:8" ht="18.75">
      <c r="A9" s="224" t="s">
        <v>292</v>
      </c>
      <c r="B9" s="111"/>
      <c r="C9" s="157" t="s">
        <v>293</v>
      </c>
    </row>
    <row r="10" spans="1:8" ht="18.75">
      <c r="A10" s="224" t="s">
        <v>232</v>
      </c>
      <c r="B10" s="111"/>
      <c r="C10" s="157" t="s">
        <v>138</v>
      </c>
    </row>
    <row r="11" spans="1:8" ht="18.75" customHeight="1">
      <c r="A11" s="224" t="s">
        <v>233</v>
      </c>
      <c r="B11" s="111"/>
      <c r="C11" s="157" t="s">
        <v>137</v>
      </c>
    </row>
    <row r="12" spans="1:8" ht="18.75">
      <c r="A12" s="224" t="s">
        <v>234</v>
      </c>
      <c r="C12" s="157" t="s">
        <v>235</v>
      </c>
    </row>
    <row r="13" spans="1:8" ht="30" customHeight="1">
      <c r="A13" s="224" t="s">
        <v>294</v>
      </c>
      <c r="C13" s="157" t="s">
        <v>295</v>
      </c>
    </row>
  </sheetData>
  <printOptions horizontalCentered="1"/>
  <pageMargins left="0" right="0" top="0.78740157480314965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view="pageBreakPreview" zoomScaleNormal="100" zoomScaleSheetLayoutView="100" workbookViewId="0">
      <selection activeCell="F17" sqref="F17"/>
    </sheetView>
  </sheetViews>
  <sheetFormatPr defaultColWidth="9.140625" defaultRowHeight="14.25"/>
  <cols>
    <col min="1" max="1" width="17" style="78" customWidth="1"/>
    <col min="2" max="4" width="8.5703125" style="78" customWidth="1"/>
    <col min="5" max="5" width="11" style="78" customWidth="1"/>
    <col min="6" max="6" width="15.42578125" style="78" customWidth="1"/>
    <col min="7" max="7" width="23.140625" style="78" customWidth="1"/>
    <col min="8" max="16384" width="9.140625" style="78"/>
  </cols>
  <sheetData>
    <row r="1" spans="1:7" ht="37.5" customHeight="1">
      <c r="A1" s="591" t="s">
        <v>185</v>
      </c>
      <c r="B1" s="591"/>
      <c r="C1" s="591"/>
      <c r="D1" s="591"/>
      <c r="E1" s="591"/>
      <c r="F1" s="591"/>
      <c r="G1" s="591"/>
    </row>
    <row r="2" spans="1:7" ht="18">
      <c r="A2" s="592">
        <v>2020</v>
      </c>
      <c r="B2" s="592"/>
      <c r="C2" s="592"/>
      <c r="D2" s="592"/>
      <c r="E2" s="592"/>
      <c r="F2" s="592"/>
      <c r="G2" s="592"/>
    </row>
    <row r="3" spans="1:7" ht="32.25" customHeight="1">
      <c r="A3" s="593" t="s">
        <v>190</v>
      </c>
      <c r="B3" s="469"/>
      <c r="C3" s="469"/>
      <c r="D3" s="469"/>
      <c r="E3" s="469"/>
      <c r="F3" s="469"/>
      <c r="G3" s="469"/>
    </row>
    <row r="4" spans="1:7" ht="15.75">
      <c r="A4" s="593">
        <v>2020</v>
      </c>
      <c r="B4" s="469"/>
      <c r="C4" s="469"/>
      <c r="D4" s="469"/>
      <c r="E4" s="469"/>
      <c r="F4" s="469"/>
      <c r="G4" s="469"/>
    </row>
    <row r="5" spans="1:7" ht="15.75">
      <c r="A5" s="79" t="s">
        <v>222</v>
      </c>
      <c r="B5" s="80"/>
      <c r="C5" s="80"/>
      <c r="D5" s="80"/>
      <c r="E5" s="80"/>
      <c r="F5" s="80"/>
      <c r="G5" s="42" t="s">
        <v>223</v>
      </c>
    </row>
    <row r="6" spans="1:7" ht="28.5" customHeight="1">
      <c r="A6" s="600" t="s">
        <v>68</v>
      </c>
      <c r="B6" s="22" t="s">
        <v>6</v>
      </c>
      <c r="C6" s="22" t="s">
        <v>7</v>
      </c>
      <c r="D6" s="22" t="s">
        <v>2</v>
      </c>
      <c r="E6" s="22" t="s">
        <v>307</v>
      </c>
      <c r="F6" s="22" t="s">
        <v>50</v>
      </c>
      <c r="G6" s="509" t="s">
        <v>69</v>
      </c>
    </row>
    <row r="7" spans="1:7" ht="24.75" customHeight="1">
      <c r="A7" s="601"/>
      <c r="B7" s="81" t="s">
        <v>13</v>
      </c>
      <c r="C7" s="81" t="s">
        <v>14</v>
      </c>
      <c r="D7" s="81" t="s">
        <v>5</v>
      </c>
      <c r="E7" s="81" t="s">
        <v>71</v>
      </c>
      <c r="F7" s="81" t="s">
        <v>72</v>
      </c>
      <c r="G7" s="512"/>
    </row>
    <row r="8" spans="1:7" ht="27.75" customHeight="1" thickBot="1">
      <c r="A8" s="98" t="s">
        <v>94</v>
      </c>
      <c r="B8" s="84">
        <v>2380</v>
      </c>
      <c r="C8" s="84">
        <v>1472</v>
      </c>
      <c r="D8" s="271">
        <f>B8+C8</f>
        <v>3852</v>
      </c>
      <c r="E8" s="87">
        <f>D8/$D$18%</f>
        <v>19.616030961959567</v>
      </c>
      <c r="F8" s="84">
        <v>45</v>
      </c>
      <c r="G8" s="92" t="s">
        <v>70</v>
      </c>
    </row>
    <row r="9" spans="1:7" ht="27.75" customHeight="1">
      <c r="A9" s="99" t="s">
        <v>85</v>
      </c>
      <c r="B9" s="85">
        <v>2193</v>
      </c>
      <c r="C9" s="85">
        <v>867</v>
      </c>
      <c r="D9" s="282">
        <f t="shared" ref="D9:D10" si="0">B9+C9</f>
        <v>3060</v>
      </c>
      <c r="E9" s="89">
        <f t="shared" ref="E9:E17" si="1">D9/$D$18%</f>
        <v>15.582828334266944</v>
      </c>
      <c r="F9" s="85">
        <v>49</v>
      </c>
      <c r="G9" s="93" t="s">
        <v>95</v>
      </c>
    </row>
    <row r="10" spans="1:7" ht="27.75" customHeight="1" thickBot="1">
      <c r="A10" s="98" t="s">
        <v>86</v>
      </c>
      <c r="B10" s="84">
        <v>2057</v>
      </c>
      <c r="C10" s="84">
        <v>1053</v>
      </c>
      <c r="D10" s="285">
        <f t="shared" si="0"/>
        <v>3110</v>
      </c>
      <c r="E10" s="87">
        <f t="shared" si="1"/>
        <v>15.837449712277843</v>
      </c>
      <c r="F10" s="84">
        <v>49</v>
      </c>
      <c r="G10" s="92" t="s">
        <v>96</v>
      </c>
    </row>
    <row r="11" spans="1:7" ht="27.75" customHeight="1">
      <c r="A11" s="99" t="s">
        <v>87</v>
      </c>
      <c r="B11" s="85">
        <v>860</v>
      </c>
      <c r="C11" s="85">
        <v>1486</v>
      </c>
      <c r="D11" s="282">
        <f>B11+C11</f>
        <v>2346</v>
      </c>
      <c r="E11" s="89">
        <f t="shared" si="1"/>
        <v>11.946835056271324</v>
      </c>
      <c r="F11" s="85">
        <v>50</v>
      </c>
      <c r="G11" s="93" t="s">
        <v>97</v>
      </c>
    </row>
    <row r="12" spans="1:7" ht="27.75" customHeight="1" thickBot="1">
      <c r="A12" s="100" t="s">
        <v>88</v>
      </c>
      <c r="B12" s="90">
        <v>774</v>
      </c>
      <c r="C12" s="90">
        <v>585</v>
      </c>
      <c r="D12" s="273">
        <f t="shared" ref="D12:D14" si="2">B12+C12</f>
        <v>1359</v>
      </c>
      <c r="E12" s="91">
        <f t="shared" si="1"/>
        <v>6.920609054336202</v>
      </c>
      <c r="F12" s="90">
        <v>53</v>
      </c>
      <c r="G12" s="94" t="s">
        <v>98</v>
      </c>
    </row>
    <row r="13" spans="1:7" ht="27.75" customHeight="1">
      <c r="A13" s="99" t="s">
        <v>89</v>
      </c>
      <c r="B13" s="85">
        <v>669</v>
      </c>
      <c r="C13" s="85">
        <v>350</v>
      </c>
      <c r="D13" s="282">
        <f t="shared" si="2"/>
        <v>1019</v>
      </c>
      <c r="E13" s="89">
        <f t="shared" si="1"/>
        <v>5.1891836838620966</v>
      </c>
      <c r="F13" s="85">
        <v>54</v>
      </c>
      <c r="G13" s="93" t="s">
        <v>99</v>
      </c>
    </row>
    <row r="14" spans="1:7" ht="27.75" customHeight="1" thickBot="1">
      <c r="A14" s="98" t="s">
        <v>90</v>
      </c>
      <c r="B14" s="84">
        <v>628</v>
      </c>
      <c r="C14" s="84">
        <v>224</v>
      </c>
      <c r="D14" s="271">
        <f t="shared" si="2"/>
        <v>852</v>
      </c>
      <c r="E14" s="87">
        <f t="shared" si="1"/>
        <v>4.3387482813056986</v>
      </c>
      <c r="F14" s="84">
        <v>55</v>
      </c>
      <c r="G14" s="92" t="s">
        <v>100</v>
      </c>
    </row>
    <row r="15" spans="1:7" ht="27.75" customHeight="1">
      <c r="A15" s="99" t="s">
        <v>91</v>
      </c>
      <c r="B15" s="85">
        <v>593</v>
      </c>
      <c r="C15" s="85">
        <v>187</v>
      </c>
      <c r="D15" s="282">
        <f>B15+C15</f>
        <v>780</v>
      </c>
      <c r="E15" s="89">
        <f t="shared" si="1"/>
        <v>3.9720934969700057</v>
      </c>
      <c r="F15" s="85">
        <v>53</v>
      </c>
      <c r="G15" s="93" t="s">
        <v>101</v>
      </c>
    </row>
    <row r="16" spans="1:7" ht="27.75" customHeight="1" thickBot="1">
      <c r="A16" s="100" t="s">
        <v>92</v>
      </c>
      <c r="B16" s="90">
        <v>364</v>
      </c>
      <c r="C16" s="90">
        <v>211</v>
      </c>
      <c r="D16" s="285">
        <f>B16+C16</f>
        <v>575</v>
      </c>
      <c r="E16" s="91">
        <f t="shared" si="1"/>
        <v>2.9281458471253248</v>
      </c>
      <c r="F16" s="90">
        <v>54</v>
      </c>
      <c r="G16" s="94" t="s">
        <v>102</v>
      </c>
    </row>
    <row r="17" spans="1:7" ht="27.75" customHeight="1">
      <c r="A17" s="99" t="s">
        <v>93</v>
      </c>
      <c r="B17" s="85">
        <v>2286</v>
      </c>
      <c r="C17" s="85">
        <v>398</v>
      </c>
      <c r="D17" s="282">
        <f>B17+C17</f>
        <v>2684</v>
      </c>
      <c r="E17" s="89">
        <f t="shared" si="1"/>
        <v>13.668075571624993</v>
      </c>
      <c r="F17" s="85">
        <v>55</v>
      </c>
      <c r="G17" s="93" t="s">
        <v>103</v>
      </c>
    </row>
    <row r="18" spans="1:7" ht="27.75" customHeight="1">
      <c r="A18" s="286" t="s">
        <v>2</v>
      </c>
      <c r="B18" s="86">
        <f>SUM(B8:B17)</f>
        <v>12804</v>
      </c>
      <c r="C18" s="86">
        <f t="shared" ref="C18:E18" si="3">SUM(C8:C17)</f>
        <v>6833</v>
      </c>
      <c r="D18" s="86">
        <f t="shared" si="3"/>
        <v>19637</v>
      </c>
      <c r="E18" s="88">
        <f t="shared" si="3"/>
        <v>100</v>
      </c>
      <c r="F18" s="86">
        <v>50</v>
      </c>
      <c r="G18" s="97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rightToLeft="1" view="pageBreakPreview" zoomScaleNormal="100" zoomScaleSheetLayoutView="100" workbookViewId="0">
      <selection activeCell="A26" sqref="A26:J26"/>
    </sheetView>
  </sheetViews>
  <sheetFormatPr defaultColWidth="9.140625" defaultRowHeight="15"/>
  <cols>
    <col min="1" max="1" width="20.28515625" style="34" customWidth="1"/>
    <col min="2" max="2" width="7" style="308" customWidth="1"/>
    <col min="3" max="3" width="7.7109375" style="308" bestFit="1" customWidth="1"/>
    <col min="4" max="5" width="7" style="308" customWidth="1"/>
    <col min="6" max="6" width="7.7109375" style="308" bestFit="1" customWidth="1"/>
    <col min="7" max="8" width="7" style="308" customWidth="1"/>
    <col min="9" max="9" width="7.7109375" style="308" bestFit="1" customWidth="1"/>
    <col min="10" max="10" width="7" style="308" customWidth="1"/>
    <col min="11" max="11" width="5.7109375" style="308" bestFit="1" customWidth="1"/>
    <col min="12" max="12" width="7.7109375" style="308" bestFit="1" customWidth="1"/>
    <col min="13" max="13" width="6.140625" style="308" bestFit="1" customWidth="1"/>
    <col min="14" max="14" width="5.7109375" style="308" bestFit="1" customWidth="1"/>
    <col min="15" max="15" width="7.7109375" style="308" bestFit="1" customWidth="1"/>
    <col min="16" max="16" width="6.140625" style="308" bestFit="1" customWidth="1"/>
    <col min="17" max="17" width="5.7109375" style="308" bestFit="1" customWidth="1"/>
    <col min="18" max="18" width="7.7109375" style="308" bestFit="1" customWidth="1"/>
    <col min="19" max="19" width="6.85546875" style="308" bestFit="1" customWidth="1"/>
    <col min="20" max="20" width="26.140625" style="34" customWidth="1"/>
    <col min="21" max="16384" width="9.140625" style="33"/>
  </cols>
  <sheetData>
    <row r="1" spans="1:20" ht="18.75" thickBot="1">
      <c r="A1" s="462" t="s">
        <v>309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4"/>
    </row>
    <row r="2" spans="1:20" ht="18.75" thickBot="1">
      <c r="A2" s="479" t="s">
        <v>405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1"/>
    </row>
    <row r="3" spans="1:20" ht="35.25" customHeight="1">
      <c r="A3" s="465" t="s">
        <v>322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7"/>
    </row>
    <row r="4" spans="1:20" ht="15.75">
      <c r="A4" s="468" t="s">
        <v>405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70"/>
    </row>
    <row r="5" spans="1:20" s="35" customFormat="1" ht="16.899999999999999" customHeight="1">
      <c r="A5" s="66" t="s">
        <v>394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69" t="s">
        <v>224</v>
      </c>
    </row>
    <row r="6" spans="1:20" ht="24.75" customHeight="1" thickBot="1">
      <c r="A6" s="471" t="s">
        <v>406</v>
      </c>
      <c r="B6" s="474" t="s">
        <v>340</v>
      </c>
      <c r="C6" s="474"/>
      <c r="D6" s="474"/>
      <c r="E6" s="474"/>
      <c r="F6" s="474"/>
      <c r="G6" s="474"/>
      <c r="H6" s="474"/>
      <c r="I6" s="474"/>
      <c r="J6" s="474"/>
      <c r="K6" s="474" t="s">
        <v>402</v>
      </c>
      <c r="L6" s="474"/>
      <c r="M6" s="474"/>
      <c r="N6" s="474"/>
      <c r="O6" s="474"/>
      <c r="P6" s="474"/>
      <c r="Q6" s="474"/>
      <c r="R6" s="474"/>
      <c r="S6" s="474"/>
      <c r="T6" s="475" t="s">
        <v>347</v>
      </c>
    </row>
    <row r="7" spans="1:20" ht="20.100000000000001" customHeight="1" thickBot="1">
      <c r="A7" s="604"/>
      <c r="B7" s="474" t="s">
        <v>1</v>
      </c>
      <c r="C7" s="474"/>
      <c r="D7" s="474"/>
      <c r="E7" s="474" t="s">
        <v>16</v>
      </c>
      <c r="F7" s="474"/>
      <c r="G7" s="474"/>
      <c r="H7" s="474" t="s">
        <v>2</v>
      </c>
      <c r="I7" s="474"/>
      <c r="J7" s="474"/>
      <c r="K7" s="474" t="s">
        <v>1</v>
      </c>
      <c r="L7" s="474"/>
      <c r="M7" s="474"/>
      <c r="N7" s="474" t="s">
        <v>16</v>
      </c>
      <c r="O7" s="474"/>
      <c r="P7" s="474"/>
      <c r="Q7" s="474" t="s">
        <v>2</v>
      </c>
      <c r="R7" s="474"/>
      <c r="S7" s="474"/>
      <c r="T7" s="606"/>
    </row>
    <row r="8" spans="1:20" ht="20.100000000000001" customHeight="1" thickBot="1">
      <c r="A8" s="472"/>
      <c r="B8" s="478" t="s">
        <v>3</v>
      </c>
      <c r="C8" s="478"/>
      <c r="D8" s="478"/>
      <c r="E8" s="478" t="s">
        <v>4</v>
      </c>
      <c r="F8" s="478"/>
      <c r="G8" s="478"/>
      <c r="H8" s="478" t="s">
        <v>5</v>
      </c>
      <c r="I8" s="478"/>
      <c r="J8" s="478"/>
      <c r="K8" s="478" t="s">
        <v>3</v>
      </c>
      <c r="L8" s="478"/>
      <c r="M8" s="478"/>
      <c r="N8" s="478" t="s">
        <v>4</v>
      </c>
      <c r="O8" s="478"/>
      <c r="P8" s="478"/>
      <c r="Q8" s="478" t="s">
        <v>5</v>
      </c>
      <c r="R8" s="478"/>
      <c r="S8" s="478"/>
      <c r="T8" s="476"/>
    </row>
    <row r="9" spans="1:20" thickBot="1">
      <c r="A9" s="472"/>
      <c r="B9" s="250" t="s">
        <v>6</v>
      </c>
      <c r="C9" s="250" t="s">
        <v>7</v>
      </c>
      <c r="D9" s="250" t="s">
        <v>2</v>
      </c>
      <c r="E9" s="250" t="s">
        <v>6</v>
      </c>
      <c r="F9" s="250" t="s">
        <v>7</v>
      </c>
      <c r="G9" s="250" t="s">
        <v>2</v>
      </c>
      <c r="H9" s="250" t="s">
        <v>6</v>
      </c>
      <c r="I9" s="250" t="s">
        <v>7</v>
      </c>
      <c r="J9" s="250" t="s">
        <v>2</v>
      </c>
      <c r="K9" s="250" t="s">
        <v>6</v>
      </c>
      <c r="L9" s="250" t="s">
        <v>7</v>
      </c>
      <c r="M9" s="250" t="s">
        <v>2</v>
      </c>
      <c r="N9" s="250" t="s">
        <v>6</v>
      </c>
      <c r="O9" s="250" t="s">
        <v>7</v>
      </c>
      <c r="P9" s="250" t="s">
        <v>2</v>
      </c>
      <c r="Q9" s="250" t="s">
        <v>6</v>
      </c>
      <c r="R9" s="250" t="s">
        <v>7</v>
      </c>
      <c r="S9" s="250" t="s">
        <v>2</v>
      </c>
      <c r="T9" s="476"/>
    </row>
    <row r="10" spans="1:20" ht="14.25">
      <c r="A10" s="605"/>
      <c r="B10" s="251" t="s">
        <v>13</v>
      </c>
      <c r="C10" s="251" t="s">
        <v>14</v>
      </c>
      <c r="D10" s="251" t="s">
        <v>5</v>
      </c>
      <c r="E10" s="251" t="s">
        <v>13</v>
      </c>
      <c r="F10" s="251" t="s">
        <v>14</v>
      </c>
      <c r="G10" s="251" t="s">
        <v>5</v>
      </c>
      <c r="H10" s="251" t="s">
        <v>13</v>
      </c>
      <c r="I10" s="251" t="s">
        <v>14</v>
      </c>
      <c r="J10" s="251" t="s">
        <v>5</v>
      </c>
      <c r="K10" s="251" t="s">
        <v>13</v>
      </c>
      <c r="L10" s="251" t="s">
        <v>14</v>
      </c>
      <c r="M10" s="251" t="s">
        <v>5</v>
      </c>
      <c r="N10" s="251" t="s">
        <v>13</v>
      </c>
      <c r="O10" s="251" t="s">
        <v>14</v>
      </c>
      <c r="P10" s="251" t="s">
        <v>5</v>
      </c>
      <c r="Q10" s="251" t="s">
        <v>13</v>
      </c>
      <c r="R10" s="251" t="s">
        <v>14</v>
      </c>
      <c r="S10" s="251" t="s">
        <v>5</v>
      </c>
      <c r="T10" s="607"/>
    </row>
    <row r="11" spans="1:20" ht="15.75" thickBot="1">
      <c r="A11" s="428" t="s">
        <v>244</v>
      </c>
      <c r="B11" s="369">
        <v>7</v>
      </c>
      <c r="C11" s="369">
        <v>2</v>
      </c>
      <c r="D11" s="300">
        <f>SUM(B11:C11)</f>
        <v>9</v>
      </c>
      <c r="E11" s="369">
        <v>9</v>
      </c>
      <c r="F11" s="369">
        <v>3</v>
      </c>
      <c r="G11" s="300">
        <f>SUM(E11:F11)</f>
        <v>12</v>
      </c>
      <c r="H11" s="300">
        <f>SUM(B11,E11)</f>
        <v>16</v>
      </c>
      <c r="I11" s="300">
        <f>SUM(C11,F11)</f>
        <v>5</v>
      </c>
      <c r="J11" s="300">
        <f>SUM(H11:I11)</f>
        <v>21</v>
      </c>
      <c r="K11" s="300">
        <v>5</v>
      </c>
      <c r="L11" s="300">
        <v>1</v>
      </c>
      <c r="M11" s="300">
        <f>SUM(K11:L11)</f>
        <v>6</v>
      </c>
      <c r="N11" s="300">
        <v>7</v>
      </c>
      <c r="O11" s="300">
        <v>3</v>
      </c>
      <c r="P11" s="300">
        <f>SUM(N11:O11)</f>
        <v>10</v>
      </c>
      <c r="Q11" s="300">
        <f>SUM(K11,N11)</f>
        <v>12</v>
      </c>
      <c r="R11" s="300">
        <f>SUM(L11,O11)</f>
        <v>4</v>
      </c>
      <c r="S11" s="300">
        <f>SUM(Q11:R11)</f>
        <v>16</v>
      </c>
      <c r="T11" s="349" t="s">
        <v>245</v>
      </c>
    </row>
    <row r="12" spans="1:20" ht="15.75" thickBot="1">
      <c r="A12" s="429" t="s">
        <v>246</v>
      </c>
      <c r="B12" s="370">
        <v>15</v>
      </c>
      <c r="C12" s="370">
        <v>162</v>
      </c>
      <c r="D12" s="296">
        <f t="shared" ref="D12:D22" si="0">SUM(B12:C12)</f>
        <v>177</v>
      </c>
      <c r="E12" s="370">
        <v>44</v>
      </c>
      <c r="F12" s="370">
        <v>78</v>
      </c>
      <c r="G12" s="296">
        <f t="shared" ref="G12:G22" si="1">SUM(E12:F12)</f>
        <v>122</v>
      </c>
      <c r="H12" s="296">
        <f t="shared" ref="H12:H22" si="2">SUM(B12,E12)</f>
        <v>59</v>
      </c>
      <c r="I12" s="296">
        <f t="shared" ref="I12:I22" si="3">SUM(C12,F12)</f>
        <v>240</v>
      </c>
      <c r="J12" s="296">
        <f t="shared" ref="J12:J22" si="4">SUM(H12:I12)</f>
        <v>299</v>
      </c>
      <c r="K12" s="296">
        <v>9</v>
      </c>
      <c r="L12" s="296">
        <v>238</v>
      </c>
      <c r="M12" s="296">
        <f t="shared" ref="M12:M22" si="5">SUM(K12:L12)</f>
        <v>247</v>
      </c>
      <c r="N12" s="296">
        <v>42</v>
      </c>
      <c r="O12" s="296">
        <v>89</v>
      </c>
      <c r="P12" s="296">
        <f t="shared" ref="P12:P22" si="6">SUM(N12:O12)</f>
        <v>131</v>
      </c>
      <c r="Q12" s="296">
        <f t="shared" ref="Q12:Q22" si="7">SUM(K12,N12)</f>
        <v>51</v>
      </c>
      <c r="R12" s="296">
        <f t="shared" ref="R12:R22" si="8">SUM(L12,O12)</f>
        <v>327</v>
      </c>
      <c r="S12" s="296">
        <f t="shared" ref="S12:S22" si="9">SUM(Q12:R12)</f>
        <v>378</v>
      </c>
      <c r="T12" s="350" t="s">
        <v>247</v>
      </c>
    </row>
    <row r="13" spans="1:20" ht="15.75" thickBot="1">
      <c r="A13" s="430" t="s">
        <v>248</v>
      </c>
      <c r="B13" s="371">
        <v>0</v>
      </c>
      <c r="C13" s="371">
        <v>0</v>
      </c>
      <c r="D13" s="300">
        <f t="shared" si="0"/>
        <v>0</v>
      </c>
      <c r="E13" s="371">
        <v>0</v>
      </c>
      <c r="F13" s="371">
        <v>0</v>
      </c>
      <c r="G13" s="300">
        <f t="shared" si="1"/>
        <v>0</v>
      </c>
      <c r="H13" s="300">
        <f t="shared" si="2"/>
        <v>0</v>
      </c>
      <c r="I13" s="300">
        <f t="shared" si="3"/>
        <v>0</v>
      </c>
      <c r="J13" s="300">
        <f t="shared" si="4"/>
        <v>0</v>
      </c>
      <c r="K13" s="300">
        <v>0</v>
      </c>
      <c r="L13" s="300">
        <v>0</v>
      </c>
      <c r="M13" s="300">
        <f t="shared" si="5"/>
        <v>0</v>
      </c>
      <c r="N13" s="300">
        <v>0</v>
      </c>
      <c r="O13" s="300">
        <v>0</v>
      </c>
      <c r="P13" s="300">
        <f t="shared" si="6"/>
        <v>0</v>
      </c>
      <c r="Q13" s="300">
        <f t="shared" si="7"/>
        <v>0</v>
      </c>
      <c r="R13" s="300">
        <f t="shared" si="8"/>
        <v>0</v>
      </c>
      <c r="S13" s="300">
        <f t="shared" si="9"/>
        <v>0</v>
      </c>
      <c r="T13" s="351" t="s">
        <v>249</v>
      </c>
    </row>
    <row r="14" spans="1:20" ht="15.75" thickBot="1">
      <c r="A14" s="431" t="s">
        <v>250</v>
      </c>
      <c r="B14" s="370">
        <v>0</v>
      </c>
      <c r="C14" s="370">
        <v>0</v>
      </c>
      <c r="D14" s="296">
        <f t="shared" si="0"/>
        <v>0</v>
      </c>
      <c r="E14" s="370">
        <v>0</v>
      </c>
      <c r="F14" s="370">
        <v>0</v>
      </c>
      <c r="G14" s="296">
        <f t="shared" si="1"/>
        <v>0</v>
      </c>
      <c r="H14" s="296">
        <f t="shared" si="2"/>
        <v>0</v>
      </c>
      <c r="I14" s="296">
        <f t="shared" si="3"/>
        <v>0</v>
      </c>
      <c r="J14" s="296">
        <f t="shared" si="4"/>
        <v>0</v>
      </c>
      <c r="K14" s="296">
        <v>0</v>
      </c>
      <c r="L14" s="296">
        <v>0</v>
      </c>
      <c r="M14" s="296">
        <f t="shared" si="5"/>
        <v>0</v>
      </c>
      <c r="N14" s="296">
        <v>0</v>
      </c>
      <c r="O14" s="296">
        <v>0</v>
      </c>
      <c r="P14" s="296">
        <f t="shared" si="6"/>
        <v>0</v>
      </c>
      <c r="Q14" s="296">
        <f t="shared" si="7"/>
        <v>0</v>
      </c>
      <c r="R14" s="296">
        <f t="shared" si="8"/>
        <v>0</v>
      </c>
      <c r="S14" s="296">
        <f t="shared" si="9"/>
        <v>0</v>
      </c>
      <c r="T14" s="350" t="s">
        <v>251</v>
      </c>
    </row>
    <row r="15" spans="1:20" ht="15.75" thickBot="1">
      <c r="A15" s="430" t="s">
        <v>252</v>
      </c>
      <c r="B15" s="371">
        <v>39</v>
      </c>
      <c r="C15" s="371">
        <v>96</v>
      </c>
      <c r="D15" s="300">
        <f t="shared" si="0"/>
        <v>135</v>
      </c>
      <c r="E15" s="371">
        <v>49</v>
      </c>
      <c r="F15" s="371">
        <v>97</v>
      </c>
      <c r="G15" s="300">
        <f t="shared" si="1"/>
        <v>146</v>
      </c>
      <c r="H15" s="300">
        <f t="shared" si="2"/>
        <v>88</v>
      </c>
      <c r="I15" s="300">
        <f t="shared" si="3"/>
        <v>193</v>
      </c>
      <c r="J15" s="300">
        <f t="shared" si="4"/>
        <v>281</v>
      </c>
      <c r="K15" s="300">
        <v>42</v>
      </c>
      <c r="L15" s="300">
        <v>55</v>
      </c>
      <c r="M15" s="300">
        <f t="shared" si="5"/>
        <v>97</v>
      </c>
      <c r="N15" s="300">
        <v>53</v>
      </c>
      <c r="O15" s="300">
        <v>71</v>
      </c>
      <c r="P15" s="300">
        <f t="shared" si="6"/>
        <v>124</v>
      </c>
      <c r="Q15" s="300">
        <f t="shared" si="7"/>
        <v>95</v>
      </c>
      <c r="R15" s="300">
        <f t="shared" si="8"/>
        <v>126</v>
      </c>
      <c r="S15" s="300">
        <f t="shared" si="9"/>
        <v>221</v>
      </c>
      <c r="T15" s="351" t="s">
        <v>253</v>
      </c>
    </row>
    <row r="16" spans="1:20" ht="24.75" thickBot="1">
      <c r="A16" s="431" t="s">
        <v>254</v>
      </c>
      <c r="B16" s="370">
        <v>0</v>
      </c>
      <c r="C16" s="370">
        <v>0</v>
      </c>
      <c r="D16" s="296">
        <f t="shared" si="0"/>
        <v>0</v>
      </c>
      <c r="E16" s="370">
        <v>0</v>
      </c>
      <c r="F16" s="370">
        <v>0</v>
      </c>
      <c r="G16" s="296">
        <f t="shared" si="1"/>
        <v>0</v>
      </c>
      <c r="H16" s="296">
        <f t="shared" si="2"/>
        <v>0</v>
      </c>
      <c r="I16" s="296">
        <f t="shared" si="3"/>
        <v>0</v>
      </c>
      <c r="J16" s="296">
        <f t="shared" si="4"/>
        <v>0</v>
      </c>
      <c r="K16" s="296">
        <v>0</v>
      </c>
      <c r="L16" s="296">
        <v>0</v>
      </c>
      <c r="M16" s="296">
        <f t="shared" si="5"/>
        <v>0</v>
      </c>
      <c r="N16" s="296">
        <v>0</v>
      </c>
      <c r="O16" s="296">
        <v>0</v>
      </c>
      <c r="P16" s="296">
        <f t="shared" si="6"/>
        <v>0</v>
      </c>
      <c r="Q16" s="296">
        <f t="shared" si="7"/>
        <v>0</v>
      </c>
      <c r="R16" s="296">
        <f t="shared" si="8"/>
        <v>0</v>
      </c>
      <c r="S16" s="296">
        <f t="shared" si="9"/>
        <v>0</v>
      </c>
      <c r="T16" s="350" t="s">
        <v>255</v>
      </c>
    </row>
    <row r="17" spans="1:20" ht="30.75" thickBot="1">
      <c r="A17" s="430" t="s">
        <v>256</v>
      </c>
      <c r="B17" s="371">
        <v>147</v>
      </c>
      <c r="C17" s="371">
        <v>366</v>
      </c>
      <c r="D17" s="300">
        <f t="shared" si="0"/>
        <v>513</v>
      </c>
      <c r="E17" s="371">
        <v>88</v>
      </c>
      <c r="F17" s="371">
        <v>98</v>
      </c>
      <c r="G17" s="300">
        <f t="shared" si="1"/>
        <v>186</v>
      </c>
      <c r="H17" s="300">
        <f t="shared" si="2"/>
        <v>235</v>
      </c>
      <c r="I17" s="300">
        <f t="shared" si="3"/>
        <v>464</v>
      </c>
      <c r="J17" s="300">
        <f t="shared" si="4"/>
        <v>699</v>
      </c>
      <c r="K17" s="300">
        <v>147</v>
      </c>
      <c r="L17" s="300">
        <v>358</v>
      </c>
      <c r="M17" s="300">
        <f t="shared" si="5"/>
        <v>505</v>
      </c>
      <c r="N17" s="300">
        <v>80</v>
      </c>
      <c r="O17" s="300">
        <v>94</v>
      </c>
      <c r="P17" s="300">
        <f t="shared" si="6"/>
        <v>174</v>
      </c>
      <c r="Q17" s="300">
        <f t="shared" si="7"/>
        <v>227</v>
      </c>
      <c r="R17" s="300">
        <f t="shared" si="8"/>
        <v>452</v>
      </c>
      <c r="S17" s="300">
        <f t="shared" si="9"/>
        <v>679</v>
      </c>
      <c r="T17" s="352" t="s">
        <v>257</v>
      </c>
    </row>
    <row r="18" spans="1:20" ht="24.75" thickBot="1">
      <c r="A18" s="431" t="s">
        <v>258</v>
      </c>
      <c r="B18" s="370">
        <v>22</v>
      </c>
      <c r="C18" s="370">
        <v>164</v>
      </c>
      <c r="D18" s="296">
        <f t="shared" si="0"/>
        <v>186</v>
      </c>
      <c r="E18" s="370">
        <v>53</v>
      </c>
      <c r="F18" s="370">
        <v>81</v>
      </c>
      <c r="G18" s="296">
        <f t="shared" si="1"/>
        <v>134</v>
      </c>
      <c r="H18" s="296">
        <f t="shared" si="2"/>
        <v>75</v>
      </c>
      <c r="I18" s="296">
        <f t="shared" si="3"/>
        <v>245</v>
      </c>
      <c r="J18" s="296">
        <f t="shared" si="4"/>
        <v>320</v>
      </c>
      <c r="K18" s="296">
        <v>0</v>
      </c>
      <c r="L18" s="296">
        <v>0</v>
      </c>
      <c r="M18" s="296">
        <f t="shared" si="5"/>
        <v>0</v>
      </c>
      <c r="N18" s="296">
        <v>0</v>
      </c>
      <c r="O18" s="296">
        <v>0</v>
      </c>
      <c r="P18" s="296">
        <f t="shared" si="6"/>
        <v>0</v>
      </c>
      <c r="Q18" s="296">
        <f t="shared" si="7"/>
        <v>0</v>
      </c>
      <c r="R18" s="296">
        <f t="shared" si="8"/>
        <v>0</v>
      </c>
      <c r="S18" s="296">
        <f t="shared" si="9"/>
        <v>0</v>
      </c>
      <c r="T18" s="350" t="s">
        <v>259</v>
      </c>
    </row>
    <row r="19" spans="1:20" ht="15.75" thickBot="1">
      <c r="A19" s="430" t="s">
        <v>260</v>
      </c>
      <c r="B19" s="371">
        <v>0</v>
      </c>
      <c r="C19" s="371">
        <v>0</v>
      </c>
      <c r="D19" s="300">
        <f t="shared" si="0"/>
        <v>0</v>
      </c>
      <c r="E19" s="371">
        <v>0</v>
      </c>
      <c r="F19" s="371">
        <v>0</v>
      </c>
      <c r="G19" s="300">
        <f t="shared" si="1"/>
        <v>0</v>
      </c>
      <c r="H19" s="300">
        <f t="shared" si="2"/>
        <v>0</v>
      </c>
      <c r="I19" s="300">
        <f t="shared" si="3"/>
        <v>0</v>
      </c>
      <c r="J19" s="300">
        <f t="shared" si="4"/>
        <v>0</v>
      </c>
      <c r="K19" s="300">
        <v>0</v>
      </c>
      <c r="L19" s="300">
        <v>0</v>
      </c>
      <c r="M19" s="300">
        <f t="shared" si="5"/>
        <v>0</v>
      </c>
      <c r="N19" s="300">
        <v>0</v>
      </c>
      <c r="O19" s="300">
        <v>0</v>
      </c>
      <c r="P19" s="300">
        <f t="shared" si="6"/>
        <v>0</v>
      </c>
      <c r="Q19" s="300">
        <f t="shared" si="7"/>
        <v>0</v>
      </c>
      <c r="R19" s="300">
        <f t="shared" si="8"/>
        <v>0</v>
      </c>
      <c r="S19" s="300">
        <f t="shared" si="9"/>
        <v>0</v>
      </c>
      <c r="T19" s="352" t="s">
        <v>310</v>
      </c>
    </row>
    <row r="20" spans="1:20" ht="15.75" thickBot="1">
      <c r="A20" s="431" t="s">
        <v>261</v>
      </c>
      <c r="B20" s="370">
        <v>0</v>
      </c>
      <c r="C20" s="370">
        <v>0</v>
      </c>
      <c r="D20" s="296">
        <f t="shared" si="0"/>
        <v>0</v>
      </c>
      <c r="E20" s="370">
        <v>0</v>
      </c>
      <c r="F20" s="370">
        <v>0</v>
      </c>
      <c r="G20" s="296">
        <f t="shared" si="1"/>
        <v>0</v>
      </c>
      <c r="H20" s="296">
        <f t="shared" si="2"/>
        <v>0</v>
      </c>
      <c r="I20" s="296">
        <f t="shared" si="3"/>
        <v>0</v>
      </c>
      <c r="J20" s="296">
        <f t="shared" si="4"/>
        <v>0</v>
      </c>
      <c r="K20" s="296">
        <v>8</v>
      </c>
      <c r="L20" s="296">
        <v>23</v>
      </c>
      <c r="M20" s="296">
        <f t="shared" si="5"/>
        <v>31</v>
      </c>
      <c r="N20" s="296">
        <v>8</v>
      </c>
      <c r="O20" s="296">
        <v>21</v>
      </c>
      <c r="P20" s="296">
        <f t="shared" si="6"/>
        <v>29</v>
      </c>
      <c r="Q20" s="296">
        <f t="shared" si="7"/>
        <v>16</v>
      </c>
      <c r="R20" s="296">
        <f t="shared" si="8"/>
        <v>44</v>
      </c>
      <c r="S20" s="296">
        <f t="shared" si="9"/>
        <v>60</v>
      </c>
      <c r="T20" s="350" t="s">
        <v>262</v>
      </c>
    </row>
    <row r="21" spans="1:20" ht="30.75" thickBot="1">
      <c r="A21" s="430" t="s">
        <v>263</v>
      </c>
      <c r="B21" s="371">
        <v>18</v>
      </c>
      <c r="C21" s="371">
        <v>5</v>
      </c>
      <c r="D21" s="300">
        <f t="shared" si="0"/>
        <v>23</v>
      </c>
      <c r="E21" s="371">
        <v>9</v>
      </c>
      <c r="F21" s="371">
        <v>3</v>
      </c>
      <c r="G21" s="300">
        <f t="shared" si="1"/>
        <v>12</v>
      </c>
      <c r="H21" s="300">
        <f t="shared" si="2"/>
        <v>27</v>
      </c>
      <c r="I21" s="300">
        <f t="shared" si="3"/>
        <v>8</v>
      </c>
      <c r="J21" s="300">
        <f t="shared" si="4"/>
        <v>35</v>
      </c>
      <c r="K21" s="300">
        <v>5</v>
      </c>
      <c r="L21" s="300">
        <v>2</v>
      </c>
      <c r="M21" s="300">
        <f t="shared" si="5"/>
        <v>7</v>
      </c>
      <c r="N21" s="300">
        <v>9</v>
      </c>
      <c r="O21" s="300">
        <v>3</v>
      </c>
      <c r="P21" s="300">
        <f t="shared" si="6"/>
        <v>12</v>
      </c>
      <c r="Q21" s="300">
        <f t="shared" si="7"/>
        <v>14</v>
      </c>
      <c r="R21" s="300">
        <f t="shared" si="8"/>
        <v>5</v>
      </c>
      <c r="S21" s="300">
        <f t="shared" si="9"/>
        <v>19</v>
      </c>
      <c r="T21" s="352" t="s">
        <v>264</v>
      </c>
    </row>
    <row r="22" spans="1:20">
      <c r="A22" s="432" t="s">
        <v>286</v>
      </c>
      <c r="B22" s="372">
        <v>5</v>
      </c>
      <c r="C22" s="372">
        <v>7</v>
      </c>
      <c r="D22" s="297">
        <f t="shared" si="0"/>
        <v>12</v>
      </c>
      <c r="E22" s="373">
        <v>36</v>
      </c>
      <c r="F22" s="373">
        <v>33</v>
      </c>
      <c r="G22" s="297">
        <f t="shared" si="1"/>
        <v>69</v>
      </c>
      <c r="H22" s="297">
        <f t="shared" si="2"/>
        <v>41</v>
      </c>
      <c r="I22" s="375">
        <f t="shared" si="3"/>
        <v>40</v>
      </c>
      <c r="J22" s="376">
        <f t="shared" si="4"/>
        <v>81</v>
      </c>
      <c r="K22" s="375">
        <v>0</v>
      </c>
      <c r="L22" s="375">
        <v>0</v>
      </c>
      <c r="M22" s="377">
        <f t="shared" si="5"/>
        <v>0</v>
      </c>
      <c r="N22" s="375">
        <v>0</v>
      </c>
      <c r="O22" s="375">
        <v>0</v>
      </c>
      <c r="P22" s="377">
        <f t="shared" si="6"/>
        <v>0</v>
      </c>
      <c r="Q22" s="377">
        <f t="shared" si="7"/>
        <v>0</v>
      </c>
      <c r="R22" s="386">
        <f t="shared" si="8"/>
        <v>0</v>
      </c>
      <c r="S22" s="377">
        <f t="shared" si="9"/>
        <v>0</v>
      </c>
      <c r="T22" s="353" t="s">
        <v>287</v>
      </c>
    </row>
    <row r="23" spans="1:20" ht="24" customHeight="1">
      <c r="A23" s="287" t="s">
        <v>2</v>
      </c>
      <c r="B23" s="249">
        <f t="shared" ref="B23:J23" si="10">SUM(B11:B22)</f>
        <v>253</v>
      </c>
      <c r="C23" s="249">
        <f t="shared" si="10"/>
        <v>802</v>
      </c>
      <c r="D23" s="295">
        <f t="shared" si="10"/>
        <v>1055</v>
      </c>
      <c r="E23" s="295">
        <f t="shared" si="10"/>
        <v>288</v>
      </c>
      <c r="F23" s="295">
        <f t="shared" si="10"/>
        <v>393</v>
      </c>
      <c r="G23" s="295">
        <f t="shared" si="10"/>
        <v>681</v>
      </c>
      <c r="H23" s="295">
        <f t="shared" si="10"/>
        <v>541</v>
      </c>
      <c r="I23" s="249">
        <f t="shared" si="10"/>
        <v>1195</v>
      </c>
      <c r="J23" s="249">
        <f t="shared" si="10"/>
        <v>1736</v>
      </c>
      <c r="K23" s="378">
        <f t="shared" ref="K23:Q23" si="11">SUM(K11:K22)</f>
        <v>216</v>
      </c>
      <c r="L23" s="378">
        <f t="shared" si="11"/>
        <v>677</v>
      </c>
      <c r="M23" s="378">
        <f t="shared" si="11"/>
        <v>893</v>
      </c>
      <c r="N23" s="378">
        <f t="shared" si="11"/>
        <v>199</v>
      </c>
      <c r="O23" s="378">
        <f t="shared" si="11"/>
        <v>281</v>
      </c>
      <c r="P23" s="378">
        <f t="shared" si="11"/>
        <v>480</v>
      </c>
      <c r="Q23" s="378">
        <f t="shared" si="11"/>
        <v>415</v>
      </c>
      <c r="R23" s="385">
        <f t="shared" ref="R23:S23" si="12">SUM(R11:R22)</f>
        <v>958</v>
      </c>
      <c r="S23" s="249">
        <f t="shared" si="12"/>
        <v>1373</v>
      </c>
      <c r="T23" s="252" t="s">
        <v>5</v>
      </c>
    </row>
    <row r="24" spans="1:20" s="307" customFormat="1" ht="15" customHeight="1">
      <c r="A24" s="443" t="s">
        <v>442</v>
      </c>
      <c r="B24" s="442"/>
      <c r="C24" s="442"/>
      <c r="D24" s="442"/>
      <c r="E24" s="442"/>
      <c r="F24" s="442"/>
      <c r="G24" s="442"/>
      <c r="H24" s="442"/>
      <c r="I24" s="442"/>
      <c r="J24" s="442"/>
      <c r="L24" s="444"/>
      <c r="M24" s="444"/>
      <c r="N24" s="444"/>
      <c r="O24" s="444"/>
      <c r="P24" s="444"/>
      <c r="Q24" s="444"/>
      <c r="R24" s="444"/>
      <c r="S24" s="444"/>
      <c r="T24" s="444" t="s">
        <v>444</v>
      </c>
    </row>
    <row r="25" spans="1:20" s="307" customFormat="1" ht="14.25" customHeight="1">
      <c r="A25" s="608" t="s">
        <v>443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10" t="s">
        <v>445</v>
      </c>
      <c r="L25" s="523"/>
      <c r="M25" s="523"/>
      <c r="N25" s="523"/>
      <c r="O25" s="523"/>
      <c r="P25" s="523"/>
      <c r="Q25" s="523"/>
      <c r="R25" s="523"/>
      <c r="S25" s="523"/>
      <c r="T25" s="523"/>
    </row>
    <row r="26" spans="1:20" s="307" customFormat="1" ht="33" customHeight="1">
      <c r="A26" s="611" t="s">
        <v>422</v>
      </c>
      <c r="B26" s="612"/>
      <c r="C26" s="612"/>
      <c r="D26" s="612"/>
      <c r="E26" s="612"/>
      <c r="F26" s="612"/>
      <c r="G26" s="612"/>
      <c r="H26" s="612"/>
      <c r="I26" s="612"/>
      <c r="J26" s="612"/>
      <c r="K26" s="602" t="s">
        <v>419</v>
      </c>
      <c r="L26" s="603"/>
      <c r="M26" s="603"/>
      <c r="N26" s="603"/>
      <c r="O26" s="603"/>
      <c r="P26" s="603"/>
      <c r="Q26" s="603"/>
      <c r="R26" s="603"/>
      <c r="S26" s="603"/>
      <c r="T26" s="603"/>
    </row>
    <row r="27" spans="1:20" s="307" customFormat="1" ht="24" customHeight="1">
      <c r="A27" s="611" t="s">
        <v>421</v>
      </c>
      <c r="B27" s="612"/>
      <c r="C27" s="612"/>
      <c r="D27" s="612"/>
      <c r="E27" s="612"/>
      <c r="F27" s="612"/>
      <c r="G27" s="612"/>
      <c r="H27" s="612"/>
      <c r="I27" s="612"/>
      <c r="J27" s="612"/>
      <c r="K27" s="602" t="s">
        <v>420</v>
      </c>
      <c r="L27" s="603"/>
      <c r="M27" s="603"/>
      <c r="N27" s="603"/>
      <c r="O27" s="603"/>
      <c r="P27" s="603"/>
      <c r="Q27" s="603"/>
      <c r="R27" s="603"/>
      <c r="S27" s="603"/>
      <c r="T27" s="603"/>
    </row>
    <row r="28" spans="1:20">
      <c r="A28" s="308"/>
    </row>
    <row r="40" spans="2:19">
      <c r="B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</row>
  </sheetData>
  <mergeCells count="26">
    <mergeCell ref="A26:J26"/>
    <mergeCell ref="A27:J27"/>
    <mergeCell ref="B8:D8"/>
    <mergeCell ref="E8:G8"/>
    <mergeCell ref="H8:J8"/>
    <mergeCell ref="K7:M7"/>
    <mergeCell ref="N7:P7"/>
    <mergeCell ref="Q7:S7"/>
    <mergeCell ref="A25:J25"/>
    <mergeCell ref="K25:T25"/>
    <mergeCell ref="K26:T26"/>
    <mergeCell ref="K27:T27"/>
    <mergeCell ref="A1:T1"/>
    <mergeCell ref="A2:T2"/>
    <mergeCell ref="A3:T3"/>
    <mergeCell ref="A4:T4"/>
    <mergeCell ref="A6:A10"/>
    <mergeCell ref="T6:T10"/>
    <mergeCell ref="K8:M8"/>
    <mergeCell ref="N8:P8"/>
    <mergeCell ref="Q8:S8"/>
    <mergeCell ref="B6:J6"/>
    <mergeCell ref="B7:D7"/>
    <mergeCell ref="E7:G7"/>
    <mergeCell ref="H7:J7"/>
    <mergeCell ref="K6:S6"/>
  </mergeCells>
  <printOptions horizontalCentered="1" verticalCentered="1"/>
  <pageMargins left="0" right="0" top="0" bottom="0" header="0" footer="0"/>
  <pageSetup paperSize="9" scale="8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rightToLeft="1" view="pageBreakPreview" zoomScale="98" zoomScaleNormal="100" zoomScaleSheetLayoutView="98" workbookViewId="0">
      <selection activeCell="H14" sqref="H14"/>
    </sheetView>
  </sheetViews>
  <sheetFormatPr defaultColWidth="9.140625" defaultRowHeight="15"/>
  <cols>
    <col min="1" max="1" width="10.28515625" style="308" customWidth="1"/>
    <col min="2" max="2" width="11" style="308" customWidth="1"/>
    <col min="3" max="14" width="8.42578125" style="308" customWidth="1"/>
    <col min="15" max="16" width="11.7109375" style="308" customWidth="1"/>
    <col min="17" max="16384" width="9.140625" style="307"/>
  </cols>
  <sheetData>
    <row r="1" spans="1:16" ht="38.25" customHeight="1" thickBot="1">
      <c r="A1" s="462" t="s">
        <v>311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463"/>
      <c r="M1" s="463"/>
      <c r="N1" s="463"/>
      <c r="O1" s="463"/>
      <c r="P1" s="464"/>
    </row>
    <row r="2" spans="1:16" ht="18.75" thickBot="1">
      <c r="A2" s="479" t="s">
        <v>371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1"/>
    </row>
    <row r="3" spans="1:16" ht="35.25" customHeight="1">
      <c r="A3" s="465" t="s">
        <v>321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66"/>
      <c r="M3" s="466"/>
      <c r="N3" s="466"/>
      <c r="O3" s="466"/>
      <c r="P3" s="467"/>
    </row>
    <row r="4" spans="1:16" ht="15.75">
      <c r="A4" s="468" t="s">
        <v>371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70"/>
    </row>
    <row r="5" spans="1:16" s="35" customFormat="1" ht="16.899999999999999" customHeight="1">
      <c r="A5" s="66" t="s">
        <v>395</v>
      </c>
      <c r="B5" s="66"/>
      <c r="C5" s="67"/>
      <c r="D5" s="67"/>
      <c r="E5" s="67"/>
      <c r="F5" s="67"/>
      <c r="G5" s="67"/>
      <c r="H5" s="67"/>
      <c r="I5" s="67"/>
      <c r="J5" s="67"/>
      <c r="K5" s="309"/>
      <c r="L5" s="67"/>
      <c r="M5" s="67"/>
      <c r="N5" s="67"/>
      <c r="O5" s="69"/>
      <c r="P5" s="69" t="s">
        <v>225</v>
      </c>
    </row>
    <row r="6" spans="1:16" ht="20.100000000000001" customHeight="1" thickBot="1">
      <c r="A6" s="631" t="s">
        <v>0</v>
      </c>
      <c r="B6" s="640" t="s">
        <v>348</v>
      </c>
      <c r="C6" s="626" t="s">
        <v>265</v>
      </c>
      <c r="D6" s="627"/>
      <c r="E6" s="628"/>
      <c r="F6" s="626" t="s">
        <v>267</v>
      </c>
      <c r="G6" s="627"/>
      <c r="H6" s="628"/>
      <c r="I6" s="646" t="s">
        <v>269</v>
      </c>
      <c r="J6" s="647"/>
      <c r="K6" s="648"/>
      <c r="L6" s="637" t="s">
        <v>2</v>
      </c>
      <c r="M6" s="638"/>
      <c r="N6" s="639"/>
      <c r="O6" s="643" t="s">
        <v>349</v>
      </c>
      <c r="P6" s="634" t="s">
        <v>39</v>
      </c>
    </row>
    <row r="7" spans="1:16" ht="20.100000000000001" customHeight="1" thickBot="1">
      <c r="A7" s="632"/>
      <c r="B7" s="641"/>
      <c r="C7" s="623" t="s">
        <v>266</v>
      </c>
      <c r="D7" s="624"/>
      <c r="E7" s="625"/>
      <c r="F7" s="623" t="s">
        <v>268</v>
      </c>
      <c r="G7" s="624"/>
      <c r="H7" s="625"/>
      <c r="I7" s="623" t="s">
        <v>270</v>
      </c>
      <c r="J7" s="624"/>
      <c r="K7" s="625"/>
      <c r="L7" s="623" t="s">
        <v>5</v>
      </c>
      <c r="M7" s="624"/>
      <c r="N7" s="625"/>
      <c r="O7" s="644"/>
      <c r="P7" s="635"/>
    </row>
    <row r="8" spans="1:16" ht="16.5" customHeight="1" thickBot="1">
      <c r="A8" s="632"/>
      <c r="B8" s="641"/>
      <c r="C8" s="250" t="s">
        <v>6</v>
      </c>
      <c r="D8" s="250" t="s">
        <v>7</v>
      </c>
      <c r="E8" s="250" t="s">
        <v>2</v>
      </c>
      <c r="F8" s="250" t="s">
        <v>6</v>
      </c>
      <c r="G8" s="250" t="s">
        <v>7</v>
      </c>
      <c r="H8" s="250" t="s">
        <v>2</v>
      </c>
      <c r="I8" s="250" t="s">
        <v>6</v>
      </c>
      <c r="J8" s="250" t="s">
        <v>7</v>
      </c>
      <c r="K8" s="250" t="s">
        <v>2</v>
      </c>
      <c r="L8" s="250" t="s">
        <v>6</v>
      </c>
      <c r="M8" s="250" t="s">
        <v>7</v>
      </c>
      <c r="N8" s="250" t="s">
        <v>2</v>
      </c>
      <c r="O8" s="644"/>
      <c r="P8" s="635"/>
    </row>
    <row r="9" spans="1:16" ht="15.75" customHeight="1">
      <c r="A9" s="633"/>
      <c r="B9" s="642"/>
      <c r="C9" s="251" t="s">
        <v>13</v>
      </c>
      <c r="D9" s="251" t="s">
        <v>14</v>
      </c>
      <c r="E9" s="251" t="s">
        <v>5</v>
      </c>
      <c r="F9" s="251" t="s">
        <v>13</v>
      </c>
      <c r="G9" s="251" t="s">
        <v>14</v>
      </c>
      <c r="H9" s="251" t="s">
        <v>5</v>
      </c>
      <c r="I9" s="251" t="s">
        <v>13</v>
      </c>
      <c r="J9" s="251" t="s">
        <v>14</v>
      </c>
      <c r="K9" s="251" t="s">
        <v>5</v>
      </c>
      <c r="L9" s="251" t="s">
        <v>13</v>
      </c>
      <c r="M9" s="251" t="s">
        <v>14</v>
      </c>
      <c r="N9" s="251" t="s">
        <v>5</v>
      </c>
      <c r="O9" s="645"/>
      <c r="P9" s="636"/>
    </row>
    <row r="10" spans="1:16" ht="22.5" customHeight="1" thickBot="1">
      <c r="A10" s="622">
        <v>2017</v>
      </c>
      <c r="B10" s="357" t="s">
        <v>1</v>
      </c>
      <c r="C10" s="414">
        <v>6</v>
      </c>
      <c r="D10" s="414">
        <v>2</v>
      </c>
      <c r="E10" s="415">
        <f>SUM(C10:D10)</f>
        <v>8</v>
      </c>
      <c r="F10" s="414">
        <v>2</v>
      </c>
      <c r="G10" s="414">
        <v>3</v>
      </c>
      <c r="H10" s="415">
        <f t="shared" ref="H10:H11" si="0">SUM(F10:G10)</f>
        <v>5</v>
      </c>
      <c r="I10" s="293">
        <v>0</v>
      </c>
      <c r="J10" s="293">
        <v>0</v>
      </c>
      <c r="K10" s="415">
        <f t="shared" ref="K10:K11" si="1">SUM(I10:J10)</f>
        <v>0</v>
      </c>
      <c r="L10" s="294">
        <f>C10+F10+I10</f>
        <v>8</v>
      </c>
      <c r="M10" s="294">
        <f t="shared" ref="M10:N10" si="2">D10+G10+J10</f>
        <v>5</v>
      </c>
      <c r="N10" s="294">
        <f t="shared" si="2"/>
        <v>13</v>
      </c>
      <c r="O10" s="330" t="s">
        <v>3</v>
      </c>
      <c r="P10" s="617">
        <v>2017</v>
      </c>
    </row>
    <row r="11" spans="1:16" ht="22.5" customHeight="1" thickBot="1">
      <c r="A11" s="620"/>
      <c r="B11" s="358" t="s">
        <v>16</v>
      </c>
      <c r="C11" s="416">
        <v>7</v>
      </c>
      <c r="D11" s="416">
        <v>2</v>
      </c>
      <c r="E11" s="417">
        <f>SUM(C11:D11)</f>
        <v>9</v>
      </c>
      <c r="F11" s="416">
        <v>2</v>
      </c>
      <c r="G11" s="416">
        <v>0</v>
      </c>
      <c r="H11" s="417">
        <f t="shared" si="0"/>
        <v>2</v>
      </c>
      <c r="I11" s="239">
        <v>2</v>
      </c>
      <c r="J11" s="239">
        <v>0</v>
      </c>
      <c r="K11" s="417">
        <f t="shared" si="1"/>
        <v>2</v>
      </c>
      <c r="L11" s="327">
        <f t="shared" ref="L11:L18" si="3">C11+F11+I11</f>
        <v>11</v>
      </c>
      <c r="M11" s="327">
        <f t="shared" ref="M11:M18" si="4">D11+G11+J11</f>
        <v>2</v>
      </c>
      <c r="N11" s="327">
        <f t="shared" ref="N11:N18" si="5">E11+H11+K11</f>
        <v>13</v>
      </c>
      <c r="O11" s="331" t="s">
        <v>4</v>
      </c>
      <c r="P11" s="618"/>
    </row>
    <row r="12" spans="1:16" ht="22.5" customHeight="1" thickBot="1">
      <c r="A12" s="620"/>
      <c r="B12" s="354" t="s">
        <v>2</v>
      </c>
      <c r="C12" s="418">
        <f>SUM(C10:C11)</f>
        <v>13</v>
      </c>
      <c r="D12" s="418">
        <f t="shared" ref="D12:E12" si="6">SUM(D10:D11)</f>
        <v>4</v>
      </c>
      <c r="E12" s="418">
        <f t="shared" si="6"/>
        <v>17</v>
      </c>
      <c r="F12" s="418">
        <f>SUM(F10:F11)</f>
        <v>4</v>
      </c>
      <c r="G12" s="418">
        <f t="shared" ref="G12:H12" si="7">SUM(G10:G11)</f>
        <v>3</v>
      </c>
      <c r="H12" s="418">
        <f t="shared" si="7"/>
        <v>7</v>
      </c>
      <c r="I12" s="334">
        <f>SUM(I10:I11)</f>
        <v>2</v>
      </c>
      <c r="J12" s="334">
        <f t="shared" ref="J12:K12" si="8">SUM(J10:J11)</f>
        <v>0</v>
      </c>
      <c r="K12" s="334">
        <f t="shared" si="8"/>
        <v>2</v>
      </c>
      <c r="L12" s="334">
        <f t="shared" si="3"/>
        <v>19</v>
      </c>
      <c r="M12" s="334">
        <f t="shared" si="4"/>
        <v>7</v>
      </c>
      <c r="N12" s="334">
        <f t="shared" si="5"/>
        <v>26</v>
      </c>
      <c r="O12" s="362" t="s">
        <v>5</v>
      </c>
      <c r="P12" s="618"/>
    </row>
    <row r="13" spans="1:16" ht="22.5" customHeight="1" thickBot="1">
      <c r="A13" s="613">
        <v>2018</v>
      </c>
      <c r="B13" s="359" t="s">
        <v>1</v>
      </c>
      <c r="C13" s="419">
        <v>5</v>
      </c>
      <c r="D13" s="419">
        <v>3</v>
      </c>
      <c r="E13" s="420">
        <f>SUM(C13:D13)</f>
        <v>8</v>
      </c>
      <c r="F13" s="419">
        <v>0</v>
      </c>
      <c r="G13" s="419">
        <v>0</v>
      </c>
      <c r="H13" s="420">
        <f t="shared" ref="H13" si="9">SUM(F13:G13)</f>
        <v>0</v>
      </c>
      <c r="I13" s="333">
        <v>0</v>
      </c>
      <c r="J13" s="333">
        <v>0</v>
      </c>
      <c r="K13" s="420">
        <f t="shared" ref="K13:K14" si="10">SUM(I13:J13)</f>
        <v>0</v>
      </c>
      <c r="L13" s="242">
        <f t="shared" si="3"/>
        <v>5</v>
      </c>
      <c r="M13" s="242">
        <f t="shared" si="4"/>
        <v>3</v>
      </c>
      <c r="N13" s="242">
        <f t="shared" si="5"/>
        <v>8</v>
      </c>
      <c r="O13" s="332" t="s">
        <v>3</v>
      </c>
      <c r="P13" s="615">
        <v>2018</v>
      </c>
    </row>
    <row r="14" spans="1:16" ht="22.5" customHeight="1" thickBot="1">
      <c r="A14" s="613"/>
      <c r="B14" s="360" t="s">
        <v>16</v>
      </c>
      <c r="C14" s="421">
        <v>7</v>
      </c>
      <c r="D14" s="421">
        <v>3</v>
      </c>
      <c r="E14" s="422">
        <f>SUM(C14:D14)</f>
        <v>10</v>
      </c>
      <c r="F14" s="421">
        <v>0</v>
      </c>
      <c r="G14" s="421">
        <v>0</v>
      </c>
      <c r="H14" s="422">
        <f t="shared" ref="H14" si="11">SUM(F14:G14)</f>
        <v>0</v>
      </c>
      <c r="I14" s="238">
        <v>1</v>
      </c>
      <c r="J14" s="238">
        <v>0</v>
      </c>
      <c r="K14" s="422">
        <f t="shared" si="10"/>
        <v>1</v>
      </c>
      <c r="L14" s="328">
        <f t="shared" si="3"/>
        <v>8</v>
      </c>
      <c r="M14" s="328">
        <f t="shared" si="4"/>
        <v>3</v>
      </c>
      <c r="N14" s="328">
        <f t="shared" si="5"/>
        <v>11</v>
      </c>
      <c r="O14" s="332" t="s">
        <v>4</v>
      </c>
      <c r="P14" s="615"/>
    </row>
    <row r="15" spans="1:16" ht="22.5" customHeight="1" thickBot="1">
      <c r="A15" s="613"/>
      <c r="B15" s="355" t="s">
        <v>2</v>
      </c>
      <c r="C15" s="423">
        <f>SUM(C13:C14)</f>
        <v>12</v>
      </c>
      <c r="D15" s="423">
        <f t="shared" ref="D15:E15" si="12">SUM(D13:D14)</f>
        <v>6</v>
      </c>
      <c r="E15" s="423">
        <f t="shared" si="12"/>
        <v>18</v>
      </c>
      <c r="F15" s="423">
        <f>SUM(F13:F14)</f>
        <v>0</v>
      </c>
      <c r="G15" s="423">
        <f t="shared" ref="G15:H15" si="13">SUM(G13:G14)</f>
        <v>0</v>
      </c>
      <c r="H15" s="423">
        <f t="shared" si="13"/>
        <v>0</v>
      </c>
      <c r="I15" s="336">
        <f>SUM(I13:I14)</f>
        <v>1</v>
      </c>
      <c r="J15" s="336">
        <f t="shared" ref="J15:K15" si="14">SUM(J13:J14)</f>
        <v>0</v>
      </c>
      <c r="K15" s="336">
        <f t="shared" si="14"/>
        <v>1</v>
      </c>
      <c r="L15" s="336">
        <f t="shared" si="3"/>
        <v>13</v>
      </c>
      <c r="M15" s="336">
        <f t="shared" si="4"/>
        <v>6</v>
      </c>
      <c r="N15" s="336">
        <f t="shared" si="5"/>
        <v>19</v>
      </c>
      <c r="O15" s="363" t="s">
        <v>5</v>
      </c>
      <c r="P15" s="615"/>
    </row>
    <row r="16" spans="1:16" ht="22.5" customHeight="1" thickBot="1">
      <c r="A16" s="620">
        <v>2019</v>
      </c>
      <c r="B16" s="361" t="s">
        <v>1</v>
      </c>
      <c r="C16" s="424">
        <v>6</v>
      </c>
      <c r="D16" s="424">
        <v>2</v>
      </c>
      <c r="E16" s="425">
        <f>SUM(C16:D16)</f>
        <v>8</v>
      </c>
      <c r="F16" s="424">
        <v>0</v>
      </c>
      <c r="G16" s="424">
        <v>0</v>
      </c>
      <c r="H16" s="425">
        <f t="shared" ref="H16:H17" si="15">SUM(F16:G16)</f>
        <v>0</v>
      </c>
      <c r="I16" s="335">
        <v>1</v>
      </c>
      <c r="J16" s="335">
        <v>0</v>
      </c>
      <c r="K16" s="425">
        <f t="shared" ref="K16:K17" si="16">SUM(I16:J16)</f>
        <v>1</v>
      </c>
      <c r="L16" s="241">
        <f t="shared" si="3"/>
        <v>7</v>
      </c>
      <c r="M16" s="241">
        <f t="shared" si="4"/>
        <v>2</v>
      </c>
      <c r="N16" s="241">
        <f t="shared" si="5"/>
        <v>9</v>
      </c>
      <c r="O16" s="331" t="s">
        <v>3</v>
      </c>
      <c r="P16" s="618">
        <v>2019</v>
      </c>
    </row>
    <row r="17" spans="1:16" ht="22.5" customHeight="1" thickBot="1">
      <c r="A17" s="620"/>
      <c r="B17" s="358" t="s">
        <v>16</v>
      </c>
      <c r="C17" s="416">
        <v>8</v>
      </c>
      <c r="D17" s="416">
        <v>3</v>
      </c>
      <c r="E17" s="417">
        <f>SUM(C17:D17)</f>
        <v>11</v>
      </c>
      <c r="F17" s="416">
        <v>0</v>
      </c>
      <c r="G17" s="416">
        <v>0</v>
      </c>
      <c r="H17" s="417">
        <f t="shared" si="15"/>
        <v>0</v>
      </c>
      <c r="I17" s="239">
        <v>1</v>
      </c>
      <c r="J17" s="239">
        <v>0</v>
      </c>
      <c r="K17" s="417">
        <f t="shared" si="16"/>
        <v>1</v>
      </c>
      <c r="L17" s="327">
        <f t="shared" si="3"/>
        <v>9</v>
      </c>
      <c r="M17" s="327">
        <f t="shared" si="4"/>
        <v>3</v>
      </c>
      <c r="N17" s="327">
        <f t="shared" si="5"/>
        <v>12</v>
      </c>
      <c r="O17" s="331" t="s">
        <v>4</v>
      </c>
      <c r="P17" s="618"/>
    </row>
    <row r="18" spans="1:16" ht="22.5" customHeight="1" thickBot="1">
      <c r="A18" s="621"/>
      <c r="B18" s="356" t="s">
        <v>2</v>
      </c>
      <c r="C18" s="426">
        <f>SUM(C16:C17)</f>
        <v>14</v>
      </c>
      <c r="D18" s="426">
        <f t="shared" ref="D18:E18" si="17">SUM(D16:D17)</f>
        <v>5</v>
      </c>
      <c r="E18" s="426">
        <f t="shared" si="17"/>
        <v>19</v>
      </c>
      <c r="F18" s="426">
        <f>SUM(F16:F17)</f>
        <v>0</v>
      </c>
      <c r="G18" s="426">
        <f t="shared" ref="G18" si="18">SUM(G16:G17)</f>
        <v>0</v>
      </c>
      <c r="H18" s="426">
        <f t="shared" ref="H18" si="19">SUM(H16:H17)</f>
        <v>0</v>
      </c>
      <c r="I18" s="329">
        <f>SUM(I16:I17)</f>
        <v>2</v>
      </c>
      <c r="J18" s="329">
        <f t="shared" ref="J18:K18" si="20">SUM(J16:J17)</f>
        <v>0</v>
      </c>
      <c r="K18" s="329">
        <f t="shared" si="20"/>
        <v>2</v>
      </c>
      <c r="L18" s="329">
        <f t="shared" si="3"/>
        <v>16</v>
      </c>
      <c r="M18" s="329">
        <f t="shared" si="4"/>
        <v>5</v>
      </c>
      <c r="N18" s="329">
        <f t="shared" si="5"/>
        <v>21</v>
      </c>
      <c r="O18" s="364" t="s">
        <v>5</v>
      </c>
      <c r="P18" s="619"/>
    </row>
    <row r="19" spans="1:16" ht="22.5" customHeight="1" thickBot="1">
      <c r="A19" s="613">
        <v>2020</v>
      </c>
      <c r="B19" s="359" t="s">
        <v>1</v>
      </c>
      <c r="C19" s="419">
        <v>5</v>
      </c>
      <c r="D19" s="419">
        <v>1</v>
      </c>
      <c r="E19" s="420">
        <f>SUM(C19:D19)</f>
        <v>6</v>
      </c>
      <c r="F19" s="419">
        <v>0</v>
      </c>
      <c r="G19" s="419">
        <v>0</v>
      </c>
      <c r="H19" s="420">
        <f t="shared" ref="H19:H20" si="21">SUM(F19:G19)</f>
        <v>0</v>
      </c>
      <c r="I19" s="333">
        <v>0</v>
      </c>
      <c r="J19" s="333">
        <v>0</v>
      </c>
      <c r="K19" s="420">
        <f t="shared" ref="K19:K20" si="22">SUM(I19:J19)</f>
        <v>0</v>
      </c>
      <c r="L19" s="242">
        <f t="shared" ref="L19:N21" si="23">C19+F19+I19</f>
        <v>5</v>
      </c>
      <c r="M19" s="242">
        <f t="shared" si="23"/>
        <v>1</v>
      </c>
      <c r="N19" s="242">
        <f t="shared" si="23"/>
        <v>6</v>
      </c>
      <c r="O19" s="332" t="s">
        <v>3</v>
      </c>
      <c r="P19" s="615">
        <v>2020</v>
      </c>
    </row>
    <row r="20" spans="1:16" ht="22.5" customHeight="1" thickBot="1">
      <c r="A20" s="613"/>
      <c r="B20" s="360" t="s">
        <v>16</v>
      </c>
      <c r="C20" s="421">
        <v>7</v>
      </c>
      <c r="D20" s="421">
        <v>3</v>
      </c>
      <c r="E20" s="422">
        <f>SUM(C20:D20)</f>
        <v>10</v>
      </c>
      <c r="F20" s="421">
        <v>0</v>
      </c>
      <c r="G20" s="421">
        <v>0</v>
      </c>
      <c r="H20" s="422">
        <f t="shared" si="21"/>
        <v>0</v>
      </c>
      <c r="I20" s="238">
        <v>0</v>
      </c>
      <c r="J20" s="238">
        <v>0</v>
      </c>
      <c r="K20" s="422">
        <f t="shared" si="22"/>
        <v>0</v>
      </c>
      <c r="L20" s="328">
        <f t="shared" si="23"/>
        <v>7</v>
      </c>
      <c r="M20" s="328">
        <f t="shared" si="23"/>
        <v>3</v>
      </c>
      <c r="N20" s="328">
        <f t="shared" si="23"/>
        <v>10</v>
      </c>
      <c r="O20" s="332" t="s">
        <v>4</v>
      </c>
      <c r="P20" s="615"/>
    </row>
    <row r="21" spans="1:16" ht="22.5" customHeight="1">
      <c r="A21" s="614"/>
      <c r="B21" s="387" t="s">
        <v>2</v>
      </c>
      <c r="C21" s="427">
        <f>SUM(C19:C20)</f>
        <v>12</v>
      </c>
      <c r="D21" s="427">
        <f t="shared" ref="D21:E21" si="24">SUM(D19:D20)</f>
        <v>4</v>
      </c>
      <c r="E21" s="427">
        <f t="shared" si="24"/>
        <v>16</v>
      </c>
      <c r="F21" s="427">
        <f>SUM(F19:F20)</f>
        <v>0</v>
      </c>
      <c r="G21" s="427">
        <f t="shared" ref="G21:H21" si="25">SUM(G19:G20)</f>
        <v>0</v>
      </c>
      <c r="H21" s="427">
        <f t="shared" si="25"/>
        <v>0</v>
      </c>
      <c r="I21" s="388">
        <f>SUM(I19:I20)</f>
        <v>0</v>
      </c>
      <c r="J21" s="388">
        <f t="shared" ref="J21:K21" si="26">SUM(J19:J20)</f>
        <v>0</v>
      </c>
      <c r="K21" s="388">
        <f t="shared" si="26"/>
        <v>0</v>
      </c>
      <c r="L21" s="388">
        <f t="shared" si="23"/>
        <v>12</v>
      </c>
      <c r="M21" s="388">
        <f t="shared" si="23"/>
        <v>4</v>
      </c>
      <c r="N21" s="388">
        <f t="shared" si="23"/>
        <v>16</v>
      </c>
      <c r="O21" s="389" t="s">
        <v>5</v>
      </c>
      <c r="P21" s="616"/>
    </row>
  </sheetData>
  <mergeCells count="24">
    <mergeCell ref="C7:E7"/>
    <mergeCell ref="F7:H7"/>
    <mergeCell ref="F6:H6"/>
    <mergeCell ref="A1:P1"/>
    <mergeCell ref="A2:P2"/>
    <mergeCell ref="A3:P3"/>
    <mergeCell ref="A4:P4"/>
    <mergeCell ref="A6:A9"/>
    <mergeCell ref="P6:P9"/>
    <mergeCell ref="C6:E6"/>
    <mergeCell ref="L6:N6"/>
    <mergeCell ref="B6:B9"/>
    <mergeCell ref="O6:O9"/>
    <mergeCell ref="I6:K6"/>
    <mergeCell ref="I7:K7"/>
    <mergeCell ref="L7:N7"/>
    <mergeCell ref="A19:A21"/>
    <mergeCell ref="P19:P21"/>
    <mergeCell ref="P10:P12"/>
    <mergeCell ref="P13:P15"/>
    <mergeCell ref="P16:P18"/>
    <mergeCell ref="A16:A18"/>
    <mergeCell ref="A10:A12"/>
    <mergeCell ref="A13:A15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rightToLeft="1" view="pageBreakPreview" zoomScale="98" zoomScaleNormal="100" zoomScaleSheetLayoutView="98" workbookViewId="0">
      <selection activeCell="M15" sqref="M15"/>
    </sheetView>
  </sheetViews>
  <sheetFormatPr defaultColWidth="9.140625" defaultRowHeight="15"/>
  <cols>
    <col min="1" max="1" width="16.5703125" style="34" customWidth="1"/>
    <col min="2" max="2" width="5.7109375" style="308" bestFit="1" customWidth="1"/>
    <col min="3" max="3" width="7.7109375" style="308" bestFit="1" customWidth="1"/>
    <col min="4" max="4" width="6.28515625" style="308" customWidth="1"/>
    <col min="5" max="5" width="5.7109375" style="308" bestFit="1" customWidth="1"/>
    <col min="6" max="6" width="7.7109375" style="308" bestFit="1" customWidth="1"/>
    <col min="7" max="7" width="6.28515625" style="308" customWidth="1"/>
    <col min="8" max="8" width="5.7109375" style="308" bestFit="1" customWidth="1"/>
    <col min="9" max="9" width="7.7109375" style="308" bestFit="1" customWidth="1"/>
    <col min="10" max="10" width="6.28515625" style="308" customWidth="1"/>
    <col min="11" max="11" width="5.7109375" style="308" bestFit="1" customWidth="1"/>
    <col min="12" max="12" width="7.7109375" style="308" bestFit="1" customWidth="1"/>
    <col min="13" max="13" width="6.28515625" style="308" customWidth="1"/>
    <col min="14" max="14" width="5.7109375" style="308" bestFit="1" customWidth="1"/>
    <col min="15" max="15" width="7.7109375" style="308" bestFit="1" customWidth="1"/>
    <col min="16" max="16" width="6.28515625" style="308" customWidth="1"/>
    <col min="17" max="17" width="5.7109375" style="308" bestFit="1" customWidth="1"/>
    <col min="18" max="18" width="7.7109375" style="308" bestFit="1" customWidth="1"/>
    <col min="19" max="19" width="6.28515625" style="308" customWidth="1"/>
    <col min="20" max="20" width="17.7109375" style="34" customWidth="1"/>
    <col min="21" max="16384" width="9.140625" style="33"/>
  </cols>
  <sheetData>
    <row r="1" spans="1:20" ht="18.75" thickBot="1">
      <c r="A1" s="462" t="s">
        <v>312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4"/>
    </row>
    <row r="2" spans="1:20" ht="18.75" thickBot="1">
      <c r="A2" s="479" t="s">
        <v>405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1"/>
    </row>
    <row r="3" spans="1:20" ht="35.25" customHeight="1">
      <c r="A3" s="465" t="s">
        <v>320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7"/>
    </row>
    <row r="4" spans="1:20" ht="15.75">
      <c r="A4" s="468" t="s">
        <v>405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70"/>
    </row>
    <row r="5" spans="1:20" s="35" customFormat="1" ht="16.899999999999999" customHeight="1">
      <c r="A5" s="66" t="s">
        <v>396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69" t="s">
        <v>226</v>
      </c>
    </row>
    <row r="6" spans="1:20" ht="24.75" customHeight="1" thickBot="1">
      <c r="A6" s="471" t="s">
        <v>397</v>
      </c>
      <c r="B6" s="474">
        <v>2019</v>
      </c>
      <c r="C6" s="474"/>
      <c r="D6" s="474"/>
      <c r="E6" s="474"/>
      <c r="F6" s="474"/>
      <c r="G6" s="474"/>
      <c r="H6" s="474"/>
      <c r="I6" s="474"/>
      <c r="J6" s="474"/>
      <c r="K6" s="474">
        <v>2020</v>
      </c>
      <c r="L6" s="474"/>
      <c r="M6" s="474"/>
      <c r="N6" s="474"/>
      <c r="O6" s="474"/>
      <c r="P6" s="474"/>
      <c r="Q6" s="474"/>
      <c r="R6" s="474"/>
      <c r="S6" s="474"/>
      <c r="T6" s="475" t="s">
        <v>398</v>
      </c>
    </row>
    <row r="7" spans="1:20" ht="20.100000000000001" customHeight="1" thickBot="1">
      <c r="A7" s="604"/>
      <c r="B7" s="474" t="s">
        <v>1</v>
      </c>
      <c r="C7" s="474"/>
      <c r="D7" s="474"/>
      <c r="E7" s="474" t="s">
        <v>16</v>
      </c>
      <c r="F7" s="474"/>
      <c r="G7" s="474"/>
      <c r="H7" s="474" t="s">
        <v>2</v>
      </c>
      <c r="I7" s="474"/>
      <c r="J7" s="474"/>
      <c r="K7" s="474" t="s">
        <v>1</v>
      </c>
      <c r="L7" s="474"/>
      <c r="M7" s="474"/>
      <c r="N7" s="474" t="s">
        <v>16</v>
      </c>
      <c r="O7" s="474"/>
      <c r="P7" s="474"/>
      <c r="Q7" s="474" t="s">
        <v>2</v>
      </c>
      <c r="R7" s="474"/>
      <c r="S7" s="474"/>
      <c r="T7" s="606"/>
    </row>
    <row r="8" spans="1:20" ht="20.100000000000001" customHeight="1" thickBot="1">
      <c r="A8" s="472"/>
      <c r="B8" s="478" t="s">
        <v>3</v>
      </c>
      <c r="C8" s="478"/>
      <c r="D8" s="478"/>
      <c r="E8" s="478" t="s">
        <v>4</v>
      </c>
      <c r="F8" s="478"/>
      <c r="G8" s="478"/>
      <c r="H8" s="478" t="s">
        <v>5</v>
      </c>
      <c r="I8" s="478"/>
      <c r="J8" s="478"/>
      <c r="K8" s="478" t="s">
        <v>3</v>
      </c>
      <c r="L8" s="478"/>
      <c r="M8" s="478"/>
      <c r="N8" s="478" t="s">
        <v>4</v>
      </c>
      <c r="O8" s="478"/>
      <c r="P8" s="478"/>
      <c r="Q8" s="478" t="s">
        <v>5</v>
      </c>
      <c r="R8" s="478"/>
      <c r="S8" s="478"/>
      <c r="T8" s="476"/>
    </row>
    <row r="9" spans="1:20" thickBot="1">
      <c r="A9" s="472"/>
      <c r="B9" s="250" t="s">
        <v>6</v>
      </c>
      <c r="C9" s="250" t="s">
        <v>7</v>
      </c>
      <c r="D9" s="250" t="s">
        <v>2</v>
      </c>
      <c r="E9" s="250" t="s">
        <v>6</v>
      </c>
      <c r="F9" s="250" t="s">
        <v>7</v>
      </c>
      <c r="G9" s="250" t="s">
        <v>2</v>
      </c>
      <c r="H9" s="250" t="s">
        <v>6</v>
      </c>
      <c r="I9" s="250" t="s">
        <v>7</v>
      </c>
      <c r="J9" s="250" t="s">
        <v>2</v>
      </c>
      <c r="K9" s="250" t="s">
        <v>6</v>
      </c>
      <c r="L9" s="250" t="s">
        <v>7</v>
      </c>
      <c r="M9" s="250" t="s">
        <v>2</v>
      </c>
      <c r="N9" s="250" t="s">
        <v>6</v>
      </c>
      <c r="O9" s="250" t="s">
        <v>7</v>
      </c>
      <c r="P9" s="250" t="s">
        <v>2</v>
      </c>
      <c r="Q9" s="250" t="s">
        <v>6</v>
      </c>
      <c r="R9" s="250" t="s">
        <v>7</v>
      </c>
      <c r="S9" s="250" t="s">
        <v>2</v>
      </c>
      <c r="T9" s="476"/>
    </row>
    <row r="10" spans="1:20" ht="14.25">
      <c r="A10" s="605"/>
      <c r="B10" s="251" t="s">
        <v>13</v>
      </c>
      <c r="C10" s="251" t="s">
        <v>14</v>
      </c>
      <c r="D10" s="251" t="s">
        <v>5</v>
      </c>
      <c r="E10" s="251" t="s">
        <v>13</v>
      </c>
      <c r="F10" s="251" t="s">
        <v>14</v>
      </c>
      <c r="G10" s="251" t="s">
        <v>5</v>
      </c>
      <c r="H10" s="251" t="s">
        <v>13</v>
      </c>
      <c r="I10" s="251" t="s">
        <v>14</v>
      </c>
      <c r="J10" s="251" t="s">
        <v>5</v>
      </c>
      <c r="K10" s="251" t="s">
        <v>13</v>
      </c>
      <c r="L10" s="251" t="s">
        <v>14</v>
      </c>
      <c r="M10" s="251" t="s">
        <v>5</v>
      </c>
      <c r="N10" s="251" t="s">
        <v>13</v>
      </c>
      <c r="O10" s="251" t="s">
        <v>14</v>
      </c>
      <c r="P10" s="251" t="s">
        <v>5</v>
      </c>
      <c r="Q10" s="251" t="s">
        <v>13</v>
      </c>
      <c r="R10" s="251" t="s">
        <v>14</v>
      </c>
      <c r="S10" s="251" t="s">
        <v>5</v>
      </c>
      <c r="T10" s="607"/>
    </row>
    <row r="11" spans="1:20" ht="22.5" customHeight="1" thickBot="1">
      <c r="A11" s="253" t="s">
        <v>352</v>
      </c>
      <c r="B11" s="437">
        <v>0</v>
      </c>
      <c r="C11" s="437">
        <v>1</v>
      </c>
      <c r="D11" s="438">
        <f t="shared" ref="D11:D19" si="0">SUM(B11:C11)</f>
        <v>1</v>
      </c>
      <c r="E11" s="437">
        <v>0</v>
      </c>
      <c r="F11" s="437">
        <v>0</v>
      </c>
      <c r="G11" s="438">
        <f t="shared" ref="G11:G19" si="1">SUM(E11:F11)</f>
        <v>0</v>
      </c>
      <c r="H11" s="438">
        <f t="shared" ref="H11:H19" si="2">SUM(B11,E11)</f>
        <v>0</v>
      </c>
      <c r="I11" s="438">
        <f t="shared" ref="I11:I19" si="3">SUM(C11,F11)</f>
        <v>1</v>
      </c>
      <c r="J11" s="438">
        <f t="shared" ref="J11:J15" si="4">SUM(H11:I11)</f>
        <v>1</v>
      </c>
      <c r="K11" s="437">
        <v>0</v>
      </c>
      <c r="L11" s="437">
        <v>0</v>
      </c>
      <c r="M11" s="438">
        <f t="shared" ref="M11:M19" si="5">SUM(K11:L11)</f>
        <v>0</v>
      </c>
      <c r="N11" s="437">
        <v>0</v>
      </c>
      <c r="O11" s="437">
        <v>0</v>
      </c>
      <c r="P11" s="438">
        <f t="shared" ref="P11:P19" si="6">SUM(N11:O11)</f>
        <v>0</v>
      </c>
      <c r="Q11" s="438">
        <f t="shared" ref="Q11:Q19" si="7">SUM(K11,N11)</f>
        <v>0</v>
      </c>
      <c r="R11" s="438">
        <f t="shared" ref="R11:R19" si="8">SUM(L11,O11)</f>
        <v>0</v>
      </c>
      <c r="S11" s="438">
        <f t="shared" ref="S11:S15" si="9">SUM(Q11:R11)</f>
        <v>0</v>
      </c>
      <c r="T11" s="255" t="s">
        <v>352</v>
      </c>
    </row>
    <row r="12" spans="1:20" ht="22.5" customHeight="1" thickBot="1">
      <c r="A12" s="254" t="s">
        <v>353</v>
      </c>
      <c r="B12" s="421">
        <v>2</v>
      </c>
      <c r="C12" s="421">
        <v>0</v>
      </c>
      <c r="D12" s="422">
        <f t="shared" si="0"/>
        <v>2</v>
      </c>
      <c r="E12" s="421">
        <v>0</v>
      </c>
      <c r="F12" s="421">
        <v>0</v>
      </c>
      <c r="G12" s="422">
        <f t="shared" si="1"/>
        <v>0</v>
      </c>
      <c r="H12" s="422">
        <f t="shared" si="2"/>
        <v>2</v>
      </c>
      <c r="I12" s="422">
        <f t="shared" si="3"/>
        <v>0</v>
      </c>
      <c r="J12" s="422">
        <f t="shared" si="4"/>
        <v>2</v>
      </c>
      <c r="K12" s="421">
        <v>1</v>
      </c>
      <c r="L12" s="421">
        <v>0</v>
      </c>
      <c r="M12" s="422">
        <f t="shared" si="5"/>
        <v>1</v>
      </c>
      <c r="N12" s="421">
        <v>0</v>
      </c>
      <c r="O12" s="421">
        <v>0</v>
      </c>
      <c r="P12" s="422">
        <f t="shared" si="6"/>
        <v>0</v>
      </c>
      <c r="Q12" s="422">
        <f t="shared" si="7"/>
        <v>1</v>
      </c>
      <c r="R12" s="422">
        <f t="shared" si="8"/>
        <v>0</v>
      </c>
      <c r="S12" s="422">
        <f t="shared" si="9"/>
        <v>1</v>
      </c>
      <c r="T12" s="256" t="s">
        <v>360</v>
      </c>
    </row>
    <row r="13" spans="1:20" ht="22.5" customHeight="1" thickBot="1">
      <c r="A13" s="253" t="s">
        <v>354</v>
      </c>
      <c r="B13" s="437">
        <v>3</v>
      </c>
      <c r="C13" s="437">
        <v>0</v>
      </c>
      <c r="D13" s="438">
        <f t="shared" si="0"/>
        <v>3</v>
      </c>
      <c r="E13" s="437">
        <v>1</v>
      </c>
      <c r="F13" s="437">
        <v>1</v>
      </c>
      <c r="G13" s="438">
        <f t="shared" si="1"/>
        <v>2</v>
      </c>
      <c r="H13" s="438">
        <f t="shared" si="2"/>
        <v>4</v>
      </c>
      <c r="I13" s="438">
        <f t="shared" si="3"/>
        <v>1</v>
      </c>
      <c r="J13" s="438">
        <f t="shared" si="4"/>
        <v>5</v>
      </c>
      <c r="K13" s="437">
        <v>1</v>
      </c>
      <c r="L13" s="437">
        <v>1</v>
      </c>
      <c r="M13" s="438">
        <f t="shared" si="5"/>
        <v>2</v>
      </c>
      <c r="N13" s="437">
        <v>0</v>
      </c>
      <c r="O13" s="437">
        <v>1</v>
      </c>
      <c r="P13" s="438">
        <f t="shared" si="6"/>
        <v>1</v>
      </c>
      <c r="Q13" s="438">
        <f t="shared" si="7"/>
        <v>1</v>
      </c>
      <c r="R13" s="438">
        <f t="shared" si="8"/>
        <v>2</v>
      </c>
      <c r="S13" s="438">
        <f t="shared" si="9"/>
        <v>3</v>
      </c>
      <c r="T13" s="255" t="s">
        <v>354</v>
      </c>
    </row>
    <row r="14" spans="1:20" ht="22.5" customHeight="1" thickBot="1">
      <c r="A14" s="254" t="s">
        <v>355</v>
      </c>
      <c r="B14" s="421">
        <v>2</v>
      </c>
      <c r="C14" s="421">
        <v>0</v>
      </c>
      <c r="D14" s="422">
        <f t="shared" si="0"/>
        <v>2</v>
      </c>
      <c r="E14" s="421">
        <v>2</v>
      </c>
      <c r="F14" s="421">
        <v>0</v>
      </c>
      <c r="G14" s="422">
        <f t="shared" si="1"/>
        <v>2</v>
      </c>
      <c r="H14" s="422">
        <f t="shared" si="2"/>
        <v>4</v>
      </c>
      <c r="I14" s="422">
        <f t="shared" si="3"/>
        <v>0</v>
      </c>
      <c r="J14" s="422">
        <f t="shared" si="4"/>
        <v>4</v>
      </c>
      <c r="K14" s="421">
        <v>2</v>
      </c>
      <c r="L14" s="421">
        <v>0</v>
      </c>
      <c r="M14" s="422">
        <f t="shared" si="5"/>
        <v>2</v>
      </c>
      <c r="N14" s="421">
        <v>1</v>
      </c>
      <c r="O14" s="421">
        <v>0</v>
      </c>
      <c r="P14" s="422">
        <f t="shared" si="6"/>
        <v>1</v>
      </c>
      <c r="Q14" s="422">
        <f t="shared" si="7"/>
        <v>3</v>
      </c>
      <c r="R14" s="422">
        <f t="shared" si="8"/>
        <v>0</v>
      </c>
      <c r="S14" s="422">
        <f t="shared" si="9"/>
        <v>3</v>
      </c>
      <c r="T14" s="256" t="s">
        <v>355</v>
      </c>
    </row>
    <row r="15" spans="1:20" ht="22.5" customHeight="1" thickBot="1">
      <c r="A15" s="253" t="s">
        <v>356</v>
      </c>
      <c r="B15" s="437">
        <v>0</v>
      </c>
      <c r="C15" s="437">
        <v>1</v>
      </c>
      <c r="D15" s="438">
        <f t="shared" si="0"/>
        <v>1</v>
      </c>
      <c r="E15" s="437">
        <v>1</v>
      </c>
      <c r="F15" s="437">
        <v>2</v>
      </c>
      <c r="G15" s="438">
        <f t="shared" si="1"/>
        <v>3</v>
      </c>
      <c r="H15" s="438">
        <f t="shared" si="2"/>
        <v>1</v>
      </c>
      <c r="I15" s="438">
        <f t="shared" si="3"/>
        <v>3</v>
      </c>
      <c r="J15" s="438">
        <f t="shared" si="4"/>
        <v>4</v>
      </c>
      <c r="K15" s="437">
        <v>1</v>
      </c>
      <c r="L15" s="437">
        <v>0</v>
      </c>
      <c r="M15" s="438">
        <f t="shared" si="5"/>
        <v>1</v>
      </c>
      <c r="N15" s="437">
        <v>2</v>
      </c>
      <c r="O15" s="437">
        <v>2</v>
      </c>
      <c r="P15" s="438">
        <f t="shared" si="6"/>
        <v>4</v>
      </c>
      <c r="Q15" s="438">
        <f t="shared" si="7"/>
        <v>3</v>
      </c>
      <c r="R15" s="438">
        <f t="shared" si="8"/>
        <v>2</v>
      </c>
      <c r="S15" s="438">
        <f t="shared" si="9"/>
        <v>5</v>
      </c>
      <c r="T15" s="255" t="s">
        <v>356</v>
      </c>
    </row>
    <row r="16" spans="1:20" ht="22.5" customHeight="1" thickBot="1">
      <c r="A16" s="254" t="s">
        <v>357</v>
      </c>
      <c r="B16" s="421">
        <v>0</v>
      </c>
      <c r="C16" s="421">
        <v>0</v>
      </c>
      <c r="D16" s="422">
        <f t="shared" si="0"/>
        <v>0</v>
      </c>
      <c r="E16" s="421">
        <v>1</v>
      </c>
      <c r="F16" s="421">
        <v>0</v>
      </c>
      <c r="G16" s="422">
        <f t="shared" si="1"/>
        <v>1</v>
      </c>
      <c r="H16" s="422">
        <f t="shared" si="2"/>
        <v>1</v>
      </c>
      <c r="I16" s="422">
        <f t="shared" si="3"/>
        <v>0</v>
      </c>
      <c r="J16" s="422">
        <f>SUM(H16:I16)</f>
        <v>1</v>
      </c>
      <c r="K16" s="421">
        <v>0</v>
      </c>
      <c r="L16" s="421">
        <v>0</v>
      </c>
      <c r="M16" s="422">
        <f t="shared" si="5"/>
        <v>0</v>
      </c>
      <c r="N16" s="421">
        <v>0</v>
      </c>
      <c r="O16" s="421">
        <v>0</v>
      </c>
      <c r="P16" s="422">
        <f t="shared" si="6"/>
        <v>0</v>
      </c>
      <c r="Q16" s="422">
        <f t="shared" si="7"/>
        <v>0</v>
      </c>
      <c r="R16" s="422">
        <f t="shared" si="8"/>
        <v>0</v>
      </c>
      <c r="S16" s="422">
        <f>SUM(Q16:R16)</f>
        <v>0</v>
      </c>
      <c r="T16" s="256" t="s">
        <v>357</v>
      </c>
    </row>
    <row r="17" spans="1:20" ht="22.5" customHeight="1" thickBot="1">
      <c r="A17" s="253" t="s">
        <v>358</v>
      </c>
      <c r="B17" s="437">
        <v>0</v>
      </c>
      <c r="C17" s="437">
        <v>0</v>
      </c>
      <c r="D17" s="438">
        <f t="shared" si="0"/>
        <v>0</v>
      </c>
      <c r="E17" s="437">
        <v>1</v>
      </c>
      <c r="F17" s="437">
        <v>0</v>
      </c>
      <c r="G17" s="438">
        <f t="shared" si="1"/>
        <v>1</v>
      </c>
      <c r="H17" s="438">
        <f t="shared" si="2"/>
        <v>1</v>
      </c>
      <c r="I17" s="438">
        <f t="shared" si="3"/>
        <v>0</v>
      </c>
      <c r="J17" s="438">
        <f t="shared" ref="J17:J18" si="10">SUM(H17:I17)</f>
        <v>1</v>
      </c>
      <c r="K17" s="437">
        <v>0</v>
      </c>
      <c r="L17" s="437">
        <v>0</v>
      </c>
      <c r="M17" s="438">
        <f t="shared" si="5"/>
        <v>0</v>
      </c>
      <c r="N17" s="437">
        <v>1</v>
      </c>
      <c r="O17" s="437">
        <v>0</v>
      </c>
      <c r="P17" s="438">
        <f t="shared" si="6"/>
        <v>1</v>
      </c>
      <c r="Q17" s="438">
        <f t="shared" si="7"/>
        <v>1</v>
      </c>
      <c r="R17" s="438">
        <f t="shared" si="8"/>
        <v>0</v>
      </c>
      <c r="S17" s="438">
        <f t="shared" ref="S17:S18" si="11">SUM(Q17:R17)</f>
        <v>1</v>
      </c>
      <c r="T17" s="255" t="s">
        <v>358</v>
      </c>
    </row>
    <row r="18" spans="1:20" ht="22.5" customHeight="1" thickBot="1">
      <c r="A18" s="254" t="s">
        <v>359</v>
      </c>
      <c r="B18" s="421">
        <v>0</v>
      </c>
      <c r="C18" s="421">
        <v>0</v>
      </c>
      <c r="D18" s="422">
        <f t="shared" si="0"/>
        <v>0</v>
      </c>
      <c r="E18" s="421">
        <v>3</v>
      </c>
      <c r="F18" s="421">
        <v>0</v>
      </c>
      <c r="G18" s="422">
        <f t="shared" si="1"/>
        <v>3</v>
      </c>
      <c r="H18" s="422">
        <f t="shared" si="2"/>
        <v>3</v>
      </c>
      <c r="I18" s="422">
        <f t="shared" si="3"/>
        <v>0</v>
      </c>
      <c r="J18" s="422">
        <f t="shared" si="10"/>
        <v>3</v>
      </c>
      <c r="K18" s="421">
        <v>0</v>
      </c>
      <c r="L18" s="421">
        <v>0</v>
      </c>
      <c r="M18" s="422">
        <f t="shared" si="5"/>
        <v>0</v>
      </c>
      <c r="N18" s="421">
        <v>1</v>
      </c>
      <c r="O18" s="421">
        <v>0</v>
      </c>
      <c r="P18" s="422">
        <f t="shared" si="6"/>
        <v>1</v>
      </c>
      <c r="Q18" s="422">
        <f t="shared" si="7"/>
        <v>1</v>
      </c>
      <c r="R18" s="422">
        <f t="shared" si="8"/>
        <v>0</v>
      </c>
      <c r="S18" s="422">
        <f t="shared" si="11"/>
        <v>1</v>
      </c>
      <c r="T18" s="256" t="s">
        <v>359</v>
      </c>
    </row>
    <row r="19" spans="1:20" ht="22.5" customHeight="1">
      <c r="A19" s="257" t="s">
        <v>271</v>
      </c>
      <c r="B19" s="439">
        <v>0</v>
      </c>
      <c r="C19" s="439">
        <v>0</v>
      </c>
      <c r="D19" s="440">
        <f t="shared" si="0"/>
        <v>0</v>
      </c>
      <c r="E19" s="439">
        <v>0</v>
      </c>
      <c r="F19" s="439">
        <v>0</v>
      </c>
      <c r="G19" s="440">
        <f t="shared" si="1"/>
        <v>0</v>
      </c>
      <c r="H19" s="440">
        <f t="shared" si="2"/>
        <v>0</v>
      </c>
      <c r="I19" s="440">
        <f t="shared" si="3"/>
        <v>0</v>
      </c>
      <c r="J19" s="440">
        <f>SUM(H19:I19)</f>
        <v>0</v>
      </c>
      <c r="K19" s="439">
        <v>0</v>
      </c>
      <c r="L19" s="439">
        <v>0</v>
      </c>
      <c r="M19" s="440">
        <f t="shared" si="5"/>
        <v>0</v>
      </c>
      <c r="N19" s="439">
        <v>2</v>
      </c>
      <c r="O19" s="439">
        <v>0</v>
      </c>
      <c r="P19" s="440">
        <f t="shared" si="6"/>
        <v>2</v>
      </c>
      <c r="Q19" s="440">
        <f t="shared" si="7"/>
        <v>2</v>
      </c>
      <c r="R19" s="440">
        <f t="shared" si="8"/>
        <v>0</v>
      </c>
      <c r="S19" s="440">
        <f>SUM(Q19:R19)</f>
        <v>2</v>
      </c>
      <c r="T19" s="258" t="s">
        <v>272</v>
      </c>
    </row>
    <row r="20" spans="1:20" ht="24" customHeight="1">
      <c r="A20" s="291" t="s">
        <v>2</v>
      </c>
      <c r="B20" s="289">
        <f>SUM(B11:B19)</f>
        <v>7</v>
      </c>
      <c r="C20" s="289">
        <f t="shared" ref="C20:J20" si="12">SUM(C11:C19)</f>
        <v>2</v>
      </c>
      <c r="D20" s="289">
        <f t="shared" si="12"/>
        <v>9</v>
      </c>
      <c r="E20" s="289">
        <f t="shared" si="12"/>
        <v>9</v>
      </c>
      <c r="F20" s="289">
        <f t="shared" si="12"/>
        <v>3</v>
      </c>
      <c r="G20" s="289">
        <f t="shared" si="12"/>
        <v>12</v>
      </c>
      <c r="H20" s="289">
        <f t="shared" si="12"/>
        <v>16</v>
      </c>
      <c r="I20" s="289">
        <f t="shared" si="12"/>
        <v>5</v>
      </c>
      <c r="J20" s="289">
        <f t="shared" si="12"/>
        <v>21</v>
      </c>
      <c r="K20" s="289">
        <f t="shared" ref="K20:R20" si="13">SUM(K11:K19)</f>
        <v>5</v>
      </c>
      <c r="L20" s="289">
        <f t="shared" si="13"/>
        <v>1</v>
      </c>
      <c r="M20" s="289">
        <f t="shared" si="13"/>
        <v>6</v>
      </c>
      <c r="N20" s="289">
        <f t="shared" si="13"/>
        <v>7</v>
      </c>
      <c r="O20" s="289">
        <f t="shared" si="13"/>
        <v>3</v>
      </c>
      <c r="P20" s="289">
        <f t="shared" si="13"/>
        <v>10</v>
      </c>
      <c r="Q20" s="289">
        <f t="shared" si="13"/>
        <v>12</v>
      </c>
      <c r="R20" s="289">
        <f t="shared" si="13"/>
        <v>4</v>
      </c>
      <c r="S20" s="289">
        <f>SUM(S11:S19)</f>
        <v>16</v>
      </c>
      <c r="T20" s="290" t="s">
        <v>5</v>
      </c>
    </row>
  </sheetData>
  <mergeCells count="20">
    <mergeCell ref="Q7:S7"/>
    <mergeCell ref="K8:M8"/>
    <mergeCell ref="N8:P8"/>
    <mergeCell ref="Q8:S8"/>
    <mergeCell ref="E8:G8"/>
    <mergeCell ref="H8:J8"/>
    <mergeCell ref="A1:T1"/>
    <mergeCell ref="A2:T2"/>
    <mergeCell ref="A3:T3"/>
    <mergeCell ref="A4:T4"/>
    <mergeCell ref="A6:A10"/>
    <mergeCell ref="T6:T10"/>
    <mergeCell ref="B6:J6"/>
    <mergeCell ref="B7:D7"/>
    <mergeCell ref="E7:G7"/>
    <mergeCell ref="H7:J7"/>
    <mergeCell ref="K6:S6"/>
    <mergeCell ref="B8:D8"/>
    <mergeCell ref="K7:M7"/>
    <mergeCell ref="N7:P7"/>
  </mergeCells>
  <printOptions horizontalCentered="1" verticalCentered="1"/>
  <pageMargins left="0" right="0" top="0" bottom="0" header="0" footer="0"/>
  <pageSetup paperSize="9" scale="8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rightToLeft="1" tabSelected="1" view="pageBreakPreview" topLeftCell="A4" zoomScale="98" zoomScaleNormal="100" zoomScaleSheetLayoutView="98" workbookViewId="0">
      <selection activeCell="O12" sqref="O12"/>
    </sheetView>
  </sheetViews>
  <sheetFormatPr defaultColWidth="9.140625" defaultRowHeight="15"/>
  <cols>
    <col min="1" max="1" width="26" style="34" customWidth="1"/>
    <col min="2" max="10" width="9.7109375" style="34" customWidth="1"/>
    <col min="11" max="11" width="24.7109375" style="34" customWidth="1"/>
    <col min="12" max="16384" width="9.140625" style="33"/>
  </cols>
  <sheetData>
    <row r="1" spans="1:11" ht="18.75" thickBot="1">
      <c r="A1" s="462" t="s">
        <v>313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2020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5.25" customHeight="1">
      <c r="A3" s="465" t="s">
        <v>319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>
        <v>2020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35" customFormat="1" ht="16.899999999999999" customHeight="1">
      <c r="A5" s="66" t="s">
        <v>334</v>
      </c>
      <c r="B5" s="67"/>
      <c r="C5" s="67"/>
      <c r="D5" s="67"/>
      <c r="E5" s="67"/>
      <c r="F5" s="67"/>
      <c r="G5" s="67"/>
      <c r="H5" s="67"/>
      <c r="I5" s="67"/>
      <c r="J5" s="68"/>
      <c r="K5" s="69" t="s">
        <v>227</v>
      </c>
    </row>
    <row r="6" spans="1:11" ht="24.75" customHeight="1" thickBot="1">
      <c r="A6" s="471" t="s">
        <v>290</v>
      </c>
      <c r="B6" s="474" t="s">
        <v>1</v>
      </c>
      <c r="C6" s="474"/>
      <c r="D6" s="474"/>
      <c r="E6" s="474" t="s">
        <v>16</v>
      </c>
      <c r="F6" s="474"/>
      <c r="G6" s="474"/>
      <c r="H6" s="474" t="s">
        <v>2</v>
      </c>
      <c r="I6" s="474"/>
      <c r="J6" s="474"/>
      <c r="K6" s="475" t="s">
        <v>446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250" t="s">
        <v>6</v>
      </c>
      <c r="C8" s="250" t="s">
        <v>7</v>
      </c>
      <c r="D8" s="250" t="s">
        <v>2</v>
      </c>
      <c r="E8" s="250" t="s">
        <v>6</v>
      </c>
      <c r="F8" s="250" t="s">
        <v>7</v>
      </c>
      <c r="G8" s="250" t="s">
        <v>2</v>
      </c>
      <c r="H8" s="250" t="s">
        <v>6</v>
      </c>
      <c r="I8" s="250" t="s">
        <v>7</v>
      </c>
      <c r="J8" s="250" t="s">
        <v>2</v>
      </c>
      <c r="K8" s="476"/>
    </row>
    <row r="9" spans="1:11" ht="14.25">
      <c r="A9" s="605"/>
      <c r="B9" s="251" t="s">
        <v>13</v>
      </c>
      <c r="C9" s="251" t="s">
        <v>14</v>
      </c>
      <c r="D9" s="251" t="s">
        <v>5</v>
      </c>
      <c r="E9" s="251" t="s">
        <v>13</v>
      </c>
      <c r="F9" s="251" t="s">
        <v>14</v>
      </c>
      <c r="G9" s="251" t="s">
        <v>5</v>
      </c>
      <c r="H9" s="251" t="s">
        <v>13</v>
      </c>
      <c r="I9" s="251" t="s">
        <v>14</v>
      </c>
      <c r="J9" s="251" t="s">
        <v>5</v>
      </c>
      <c r="K9" s="607"/>
    </row>
    <row r="10" spans="1:11" ht="25.5" customHeight="1" thickBot="1">
      <c r="A10" s="292" t="s">
        <v>273</v>
      </c>
      <c r="B10" s="293">
        <v>0</v>
      </c>
      <c r="C10" s="293">
        <v>0</v>
      </c>
      <c r="D10" s="294">
        <f>SUM(B10:C10)</f>
        <v>0</v>
      </c>
      <c r="E10" s="293">
        <v>0</v>
      </c>
      <c r="F10" s="293">
        <v>0</v>
      </c>
      <c r="G10" s="294">
        <f>SUM(E10:F10)</f>
        <v>0</v>
      </c>
      <c r="H10" s="294">
        <f>SUM(B10,E10)</f>
        <v>0</v>
      </c>
      <c r="I10" s="294">
        <f>SUM(C10,F10)</f>
        <v>0</v>
      </c>
      <c r="J10" s="294">
        <f>SUM(H10:I10)</f>
        <v>0</v>
      </c>
      <c r="K10" s="344" t="s">
        <v>274</v>
      </c>
    </row>
    <row r="11" spans="1:11" ht="25.5" customHeight="1" thickBot="1">
      <c r="A11" s="260" t="s">
        <v>275</v>
      </c>
      <c r="B11" s="238">
        <v>0</v>
      </c>
      <c r="C11" s="238">
        <v>1</v>
      </c>
      <c r="D11" s="242">
        <f t="shared" ref="D11:D19" si="0">SUM(B11:C11)</f>
        <v>1</v>
      </c>
      <c r="E11" s="238">
        <v>0</v>
      </c>
      <c r="F11" s="238">
        <v>2</v>
      </c>
      <c r="G11" s="242">
        <f t="shared" ref="G11:G19" si="1">SUM(E11:F11)</f>
        <v>2</v>
      </c>
      <c r="H11" s="242">
        <f t="shared" ref="H11:I19" si="2">SUM(B11,E11)</f>
        <v>0</v>
      </c>
      <c r="I11" s="242">
        <f t="shared" si="2"/>
        <v>3</v>
      </c>
      <c r="J11" s="242">
        <f t="shared" ref="J11:J19" si="3">SUM(H11:I11)</f>
        <v>3</v>
      </c>
      <c r="K11" s="345" t="s">
        <v>276</v>
      </c>
    </row>
    <row r="12" spans="1:11" ht="25.5" customHeight="1" thickBot="1">
      <c r="A12" s="259" t="s">
        <v>277</v>
      </c>
      <c r="B12" s="239">
        <v>0</v>
      </c>
      <c r="C12" s="239">
        <v>0</v>
      </c>
      <c r="D12" s="241">
        <f t="shared" si="0"/>
        <v>0</v>
      </c>
      <c r="E12" s="239">
        <v>0</v>
      </c>
      <c r="F12" s="239">
        <v>0</v>
      </c>
      <c r="G12" s="241">
        <f t="shared" si="1"/>
        <v>0</v>
      </c>
      <c r="H12" s="241">
        <f t="shared" si="2"/>
        <v>0</v>
      </c>
      <c r="I12" s="241">
        <f>SUM(C12,F12)</f>
        <v>0</v>
      </c>
      <c r="J12" s="241">
        <f t="shared" si="3"/>
        <v>0</v>
      </c>
      <c r="K12" s="346" t="s">
        <v>278</v>
      </c>
    </row>
    <row r="13" spans="1:11" ht="25.5" customHeight="1" thickBot="1">
      <c r="A13" s="260" t="s">
        <v>315</v>
      </c>
      <c r="B13" s="240">
        <v>2</v>
      </c>
      <c r="C13" s="240">
        <v>5</v>
      </c>
      <c r="D13" s="242">
        <f t="shared" si="0"/>
        <v>7</v>
      </c>
      <c r="E13" s="240">
        <v>0</v>
      </c>
      <c r="F13" s="240">
        <v>4</v>
      </c>
      <c r="G13" s="242">
        <f t="shared" si="1"/>
        <v>4</v>
      </c>
      <c r="H13" s="242">
        <f>SUM(B13,E13)</f>
        <v>2</v>
      </c>
      <c r="I13" s="242">
        <f t="shared" si="2"/>
        <v>9</v>
      </c>
      <c r="J13" s="242">
        <f t="shared" si="3"/>
        <v>11</v>
      </c>
      <c r="K13" s="345" t="s">
        <v>279</v>
      </c>
    </row>
    <row r="14" spans="1:11" ht="25.5" customHeight="1" thickBot="1">
      <c r="A14" s="259" t="s">
        <v>280</v>
      </c>
      <c r="B14" s="239">
        <v>8</v>
      </c>
      <c r="C14" s="239">
        <v>20</v>
      </c>
      <c r="D14" s="241">
        <f t="shared" si="0"/>
        <v>28</v>
      </c>
      <c r="E14" s="239">
        <v>15</v>
      </c>
      <c r="F14" s="239">
        <v>4</v>
      </c>
      <c r="G14" s="241">
        <f t="shared" si="1"/>
        <v>19</v>
      </c>
      <c r="H14" s="241">
        <f t="shared" si="2"/>
        <v>23</v>
      </c>
      <c r="I14" s="241">
        <f t="shared" si="2"/>
        <v>24</v>
      </c>
      <c r="J14" s="241">
        <f>SUM(H14:I14)</f>
        <v>47</v>
      </c>
      <c r="K14" s="346" t="s">
        <v>281</v>
      </c>
    </row>
    <row r="15" spans="1:11" s="307" customFormat="1" ht="25.5" customHeight="1" thickBot="1">
      <c r="A15" s="260" t="s">
        <v>342</v>
      </c>
      <c r="B15" s="240">
        <v>10</v>
      </c>
      <c r="C15" s="240">
        <v>9</v>
      </c>
      <c r="D15" s="242">
        <f>SUM(B15:C15)</f>
        <v>19</v>
      </c>
      <c r="E15" s="240">
        <v>1</v>
      </c>
      <c r="F15" s="240">
        <v>0</v>
      </c>
      <c r="G15" s="242">
        <f t="shared" si="1"/>
        <v>1</v>
      </c>
      <c r="H15" s="242">
        <f t="shared" ref="H15" si="4">SUM(B15,E15)</f>
        <v>11</v>
      </c>
      <c r="I15" s="242">
        <f t="shared" ref="I15" si="5">SUM(C15,F15)</f>
        <v>9</v>
      </c>
      <c r="J15" s="242">
        <f t="shared" ref="J15" si="6">SUM(H15:I15)</f>
        <v>20</v>
      </c>
      <c r="K15" s="345" t="s">
        <v>343</v>
      </c>
    </row>
    <row r="16" spans="1:11" ht="25.5" customHeight="1" thickBot="1">
      <c r="A16" s="301" t="s">
        <v>282</v>
      </c>
      <c r="B16" s="305">
        <v>0</v>
      </c>
      <c r="C16" s="305">
        <v>0</v>
      </c>
      <c r="D16" s="306">
        <v>0</v>
      </c>
      <c r="E16" s="305">
        <v>0</v>
      </c>
      <c r="F16" s="305">
        <v>0</v>
      </c>
      <c r="G16" s="306">
        <f t="shared" si="1"/>
        <v>0</v>
      </c>
      <c r="H16" s="306">
        <f t="shared" si="2"/>
        <v>0</v>
      </c>
      <c r="I16" s="306">
        <f>SUM(C16,F16)</f>
        <v>0</v>
      </c>
      <c r="J16" s="306">
        <f t="shared" si="3"/>
        <v>0</v>
      </c>
      <c r="K16" s="347" t="s">
        <v>283</v>
      </c>
    </row>
    <row r="17" spans="1:11" ht="25.5" customHeight="1" thickBot="1">
      <c r="A17" s="260" t="s">
        <v>316</v>
      </c>
      <c r="B17" s="238">
        <v>1</v>
      </c>
      <c r="C17" s="238">
        <v>2</v>
      </c>
      <c r="D17" s="242">
        <f t="shared" si="0"/>
        <v>3</v>
      </c>
      <c r="E17" s="238">
        <v>1</v>
      </c>
      <c r="F17" s="238">
        <v>0</v>
      </c>
      <c r="G17" s="242">
        <f t="shared" si="1"/>
        <v>1</v>
      </c>
      <c r="H17" s="242">
        <f t="shared" si="2"/>
        <v>2</v>
      </c>
      <c r="I17" s="242">
        <f t="shared" si="2"/>
        <v>2</v>
      </c>
      <c r="J17" s="242">
        <f t="shared" si="3"/>
        <v>4</v>
      </c>
      <c r="K17" s="345" t="s">
        <v>318</v>
      </c>
    </row>
    <row r="18" spans="1:11" ht="25.5" customHeight="1" thickBot="1">
      <c r="A18" s="301" t="s">
        <v>284</v>
      </c>
      <c r="B18" s="305">
        <v>0</v>
      </c>
      <c r="C18" s="305">
        <v>2</v>
      </c>
      <c r="D18" s="306">
        <f t="shared" si="0"/>
        <v>2</v>
      </c>
      <c r="E18" s="305">
        <v>0</v>
      </c>
      <c r="F18" s="305">
        <v>0</v>
      </c>
      <c r="G18" s="306">
        <f>SUM(E18:F18)</f>
        <v>0</v>
      </c>
      <c r="H18" s="306">
        <f t="shared" si="2"/>
        <v>0</v>
      </c>
      <c r="I18" s="306">
        <f t="shared" si="2"/>
        <v>2</v>
      </c>
      <c r="J18" s="306">
        <f t="shared" si="3"/>
        <v>2</v>
      </c>
      <c r="K18" s="347" t="s">
        <v>317</v>
      </c>
    </row>
    <row r="19" spans="1:11" ht="25.5" customHeight="1">
      <c r="A19" s="298" t="s">
        <v>285</v>
      </c>
      <c r="B19" s="299">
        <v>0</v>
      </c>
      <c r="C19" s="299">
        <v>0</v>
      </c>
      <c r="D19" s="288">
        <f t="shared" si="0"/>
        <v>0</v>
      </c>
      <c r="E19" s="299">
        <v>0</v>
      </c>
      <c r="F19" s="299">
        <v>1</v>
      </c>
      <c r="G19" s="288">
        <f t="shared" si="1"/>
        <v>1</v>
      </c>
      <c r="H19" s="288">
        <f t="shared" si="2"/>
        <v>0</v>
      </c>
      <c r="I19" s="288">
        <f t="shared" si="2"/>
        <v>1</v>
      </c>
      <c r="J19" s="288">
        <f t="shared" si="3"/>
        <v>1</v>
      </c>
      <c r="K19" s="348" t="s">
        <v>314</v>
      </c>
    </row>
    <row r="20" spans="1:11" ht="24" customHeight="1">
      <c r="A20" s="302" t="s">
        <v>2</v>
      </c>
      <c r="B20" s="303">
        <f>SUM(B10:B19)</f>
        <v>21</v>
      </c>
      <c r="C20" s="303">
        <f t="shared" ref="C20:G20" si="7">SUM(C10:C19)</f>
        <v>39</v>
      </c>
      <c r="D20" s="303">
        <f>SUM(D10:D19)</f>
        <v>60</v>
      </c>
      <c r="E20" s="303">
        <f t="shared" si="7"/>
        <v>17</v>
      </c>
      <c r="F20" s="303">
        <f>SUM(F10:F19)</f>
        <v>11</v>
      </c>
      <c r="G20" s="303">
        <f t="shared" si="7"/>
        <v>28</v>
      </c>
      <c r="H20" s="303">
        <f>SUM(H10:H19)</f>
        <v>38</v>
      </c>
      <c r="I20" s="303">
        <f>SUM(I10:I19)</f>
        <v>50</v>
      </c>
      <c r="J20" s="303">
        <f>SUM(J10:J19)</f>
        <v>88</v>
      </c>
      <c r="K20" s="304" t="s">
        <v>5</v>
      </c>
    </row>
    <row r="21" spans="1:11" ht="25.5" customHeight="1">
      <c r="A21" s="649" t="s">
        <v>425</v>
      </c>
      <c r="B21" s="649"/>
      <c r="C21" s="649"/>
      <c r="D21" s="649"/>
      <c r="E21" s="649"/>
      <c r="F21" s="412"/>
      <c r="G21" s="650" t="s">
        <v>426</v>
      </c>
      <c r="H21" s="650"/>
      <c r="I21" s="650"/>
      <c r="J21" s="650"/>
      <c r="K21" s="650"/>
    </row>
    <row r="22" spans="1:11" ht="24" customHeight="1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1"/>
    </row>
    <row r="23" spans="1:11" ht="24" customHeight="1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1"/>
    </row>
    <row r="24" spans="1:11">
      <c r="A24" s="390"/>
      <c r="B24" s="308"/>
      <c r="C24" s="308"/>
      <c r="D24" s="308"/>
      <c r="E24" s="308"/>
      <c r="F24" s="308"/>
      <c r="G24" s="308"/>
      <c r="H24" s="308"/>
    </row>
  </sheetData>
  <mergeCells count="14">
    <mergeCell ref="A21:E21"/>
    <mergeCell ref="G21:K21"/>
    <mergeCell ref="A1:K1"/>
    <mergeCell ref="A2:K2"/>
    <mergeCell ref="A3:K3"/>
    <mergeCell ref="A4:K4"/>
    <mergeCell ref="A6:A9"/>
    <mergeCell ref="K6:K9"/>
    <mergeCell ref="B7:D7"/>
    <mergeCell ref="E7:G7"/>
    <mergeCell ref="H7:J7"/>
    <mergeCell ref="B6:D6"/>
    <mergeCell ref="E6:G6"/>
    <mergeCell ref="H6:J6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view="pageBreakPreview" zoomScaleNormal="100" zoomScaleSheetLayoutView="100" workbookViewId="0">
      <selection activeCell="D16" sqref="D16"/>
    </sheetView>
  </sheetViews>
  <sheetFormatPr defaultColWidth="8.85546875" defaultRowHeight="12.75"/>
  <cols>
    <col min="1" max="1" width="17.7109375" style="26" customWidth="1"/>
    <col min="2" max="5" width="14.7109375" style="26" customWidth="1"/>
    <col min="6" max="6" width="17.7109375" style="26" customWidth="1"/>
    <col min="7" max="9" width="11.5703125" style="26" customWidth="1"/>
    <col min="10" max="10" width="8.42578125" style="26" bestFit="1" customWidth="1"/>
    <col min="11" max="16384" width="8.85546875" style="26"/>
  </cols>
  <sheetData>
    <row r="1" spans="1:9" ht="20.25" customHeight="1">
      <c r="A1" s="450" t="s">
        <v>296</v>
      </c>
      <c r="B1" s="450"/>
      <c r="C1" s="450"/>
      <c r="D1" s="450"/>
      <c r="E1" s="450"/>
      <c r="F1" s="450"/>
      <c r="G1" s="116"/>
      <c r="H1" s="116"/>
      <c r="I1" s="116"/>
    </row>
    <row r="2" spans="1:9" ht="18">
      <c r="A2" s="451" t="s">
        <v>373</v>
      </c>
      <c r="B2" s="451"/>
      <c r="C2" s="451"/>
      <c r="D2" s="451"/>
      <c r="E2" s="451"/>
      <c r="F2" s="451"/>
      <c r="G2" s="117"/>
      <c r="H2" s="117"/>
      <c r="I2" s="117"/>
    </row>
    <row r="3" spans="1:9" ht="37.5" customHeight="1">
      <c r="A3" s="452" t="s">
        <v>297</v>
      </c>
      <c r="B3" s="452"/>
      <c r="C3" s="452"/>
      <c r="D3" s="452"/>
      <c r="E3" s="452"/>
      <c r="F3" s="452"/>
      <c r="G3" s="118"/>
      <c r="H3" s="118"/>
      <c r="I3" s="118"/>
    </row>
    <row r="4" spans="1:9" ht="15.75">
      <c r="A4" s="453" t="s">
        <v>373</v>
      </c>
      <c r="B4" s="453"/>
      <c r="C4" s="453"/>
      <c r="D4" s="453"/>
      <c r="E4" s="453"/>
      <c r="F4" s="453"/>
      <c r="G4" s="119"/>
      <c r="H4" s="119"/>
      <c r="I4" s="119"/>
    </row>
    <row r="5" spans="1:9" s="7" customFormat="1" ht="15.75">
      <c r="A5" s="120" t="s">
        <v>339</v>
      </c>
      <c r="B5" s="120"/>
      <c r="C5" s="120"/>
      <c r="D5" s="67"/>
      <c r="E5" s="67"/>
      <c r="F5" s="69" t="s">
        <v>338</v>
      </c>
      <c r="G5" s="19"/>
    </row>
    <row r="6" spans="1:9" s="7" customFormat="1" ht="47.25">
      <c r="A6" s="456" t="s">
        <v>0</v>
      </c>
      <c r="B6" s="209" t="s">
        <v>200</v>
      </c>
      <c r="C6" s="210" t="s">
        <v>202</v>
      </c>
      <c r="D6" s="210" t="s">
        <v>377</v>
      </c>
      <c r="E6" s="221" t="s">
        <v>2</v>
      </c>
      <c r="F6" s="458" t="s">
        <v>15</v>
      </c>
    </row>
    <row r="7" spans="1:9" s="35" customFormat="1" ht="51">
      <c r="A7" s="457"/>
      <c r="B7" s="244" t="s">
        <v>201</v>
      </c>
      <c r="C7" s="245" t="s">
        <v>203</v>
      </c>
      <c r="D7" s="245" t="s">
        <v>378</v>
      </c>
      <c r="E7" s="246" t="s">
        <v>5</v>
      </c>
      <c r="F7" s="459"/>
    </row>
    <row r="8" spans="1:9" ht="33.75" customHeight="1" thickBot="1">
      <c r="A8" s="391" t="s">
        <v>404</v>
      </c>
      <c r="B8" s="392">
        <v>56</v>
      </c>
      <c r="C8" s="392">
        <v>225</v>
      </c>
      <c r="D8" s="392">
        <v>5579</v>
      </c>
      <c r="E8" s="393">
        <f>SUM(B8:D8)</f>
        <v>5860</v>
      </c>
      <c r="F8" s="394" t="s">
        <v>404</v>
      </c>
    </row>
    <row r="9" spans="1:9" ht="33.75" customHeight="1" thickBot="1">
      <c r="A9" s="229">
        <v>2017</v>
      </c>
      <c r="B9" s="230">
        <v>71</v>
      </c>
      <c r="C9" s="230">
        <v>184</v>
      </c>
      <c r="D9" s="230">
        <v>6008</v>
      </c>
      <c r="E9" s="231">
        <f>SUM(B9:D9)</f>
        <v>6263</v>
      </c>
      <c r="F9" s="232">
        <v>2017</v>
      </c>
    </row>
    <row r="10" spans="1:9" ht="33.75" customHeight="1" thickBot="1">
      <c r="A10" s="310">
        <v>2018</v>
      </c>
      <c r="B10" s="311">
        <v>115</v>
      </c>
      <c r="C10" s="311">
        <v>406</v>
      </c>
      <c r="D10" s="311">
        <v>7417</v>
      </c>
      <c r="E10" s="312">
        <f>SUM(B10:D10)</f>
        <v>7938</v>
      </c>
      <c r="F10" s="313">
        <v>2018</v>
      </c>
    </row>
    <row r="11" spans="1:9" ht="33.75" customHeight="1" thickBot="1">
      <c r="A11" s="229">
        <v>2019</v>
      </c>
      <c r="B11" s="230">
        <v>149</v>
      </c>
      <c r="C11" s="230">
        <v>427</v>
      </c>
      <c r="D11" s="230">
        <v>8521</v>
      </c>
      <c r="E11" s="231">
        <f>SUM(B11:D11)</f>
        <v>9097</v>
      </c>
      <c r="F11" s="232">
        <v>2019</v>
      </c>
    </row>
    <row r="12" spans="1:9" ht="33.75" customHeight="1">
      <c r="A12" s="310" t="s">
        <v>403</v>
      </c>
      <c r="B12" s="311">
        <v>72</v>
      </c>
      <c r="C12" s="311">
        <v>283</v>
      </c>
      <c r="D12" s="311">
        <v>4516</v>
      </c>
      <c r="E12" s="312">
        <f>SUM(B12:D12)</f>
        <v>4871</v>
      </c>
      <c r="F12" s="313" t="s">
        <v>403</v>
      </c>
    </row>
    <row r="13" spans="1:9" ht="45" customHeight="1">
      <c r="A13" s="460" t="s">
        <v>382</v>
      </c>
      <c r="B13" s="460"/>
      <c r="C13" s="460"/>
      <c r="D13" s="461" t="s">
        <v>379</v>
      </c>
      <c r="E13" s="461"/>
      <c r="F13" s="461"/>
    </row>
    <row r="14" spans="1:9" ht="27.75" customHeight="1">
      <c r="A14" s="454" t="s">
        <v>381</v>
      </c>
      <c r="B14" s="454"/>
      <c r="C14" s="454"/>
      <c r="D14" s="455" t="s">
        <v>380</v>
      </c>
      <c r="E14" s="455"/>
      <c r="F14" s="455"/>
    </row>
    <row r="15" spans="1:9" ht="48.75" customHeight="1">
      <c r="A15" s="448" t="s">
        <v>427</v>
      </c>
      <c r="B15" s="448"/>
      <c r="C15" s="448"/>
      <c r="D15" s="449" t="s">
        <v>428</v>
      </c>
      <c r="E15" s="449"/>
      <c r="F15" s="449"/>
    </row>
  </sheetData>
  <mergeCells count="12">
    <mergeCell ref="A15:C15"/>
    <mergeCell ref="D15:F15"/>
    <mergeCell ref="A1:F1"/>
    <mergeCell ref="A2:F2"/>
    <mergeCell ref="A3:F3"/>
    <mergeCell ref="A4:F4"/>
    <mergeCell ref="A14:C14"/>
    <mergeCell ref="D14:F14"/>
    <mergeCell ref="A6:A7"/>
    <mergeCell ref="F6:F7"/>
    <mergeCell ref="A13:C13"/>
    <mergeCell ref="D13:F13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0"/>
  <sheetViews>
    <sheetView rightToLeft="1" view="pageBreakPreview" zoomScale="98" zoomScaleNormal="100" zoomScaleSheetLayoutView="98" workbookViewId="0">
      <selection activeCell="A10" sqref="A10"/>
    </sheetView>
  </sheetViews>
  <sheetFormatPr defaultColWidth="9.140625" defaultRowHeight="15"/>
  <cols>
    <col min="1" max="1" width="23.28515625" style="3" customWidth="1"/>
    <col min="2" max="10" width="9.28515625" style="3" customWidth="1"/>
    <col min="11" max="11" width="31.28515625" style="3" customWidth="1"/>
    <col min="12" max="16384" width="9.140625" style="2"/>
  </cols>
  <sheetData>
    <row r="1" spans="1:11" ht="18.75" thickBot="1">
      <c r="A1" s="462" t="s">
        <v>237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 t="s">
        <v>373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5.25" customHeight="1">
      <c r="A3" s="465" t="s">
        <v>241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 t="s">
        <v>373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7" customFormat="1" ht="16.899999999999999" customHeight="1">
      <c r="A5" s="66" t="s">
        <v>336</v>
      </c>
      <c r="B5" s="67"/>
      <c r="C5" s="67"/>
      <c r="D5" s="67"/>
      <c r="E5" s="67"/>
      <c r="F5" s="67"/>
      <c r="G5" s="67"/>
      <c r="H5" s="67"/>
      <c r="I5" s="67"/>
      <c r="J5" s="68"/>
      <c r="K5" s="69" t="s">
        <v>337</v>
      </c>
    </row>
    <row r="6" spans="1:11" ht="20.100000000000001" customHeight="1" thickBot="1">
      <c r="A6" s="471" t="s">
        <v>197</v>
      </c>
      <c r="B6" s="474" t="s">
        <v>1</v>
      </c>
      <c r="C6" s="474"/>
      <c r="D6" s="474"/>
      <c r="E6" s="474" t="s">
        <v>16</v>
      </c>
      <c r="F6" s="474"/>
      <c r="G6" s="474"/>
      <c r="H6" s="474" t="s">
        <v>2</v>
      </c>
      <c r="I6" s="474"/>
      <c r="J6" s="474"/>
      <c r="K6" s="475" t="s">
        <v>298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37" t="s">
        <v>6</v>
      </c>
      <c r="C8" s="37" t="s">
        <v>7</v>
      </c>
      <c r="D8" s="37" t="s">
        <v>2</v>
      </c>
      <c r="E8" s="37" t="s">
        <v>6</v>
      </c>
      <c r="F8" s="37" t="s">
        <v>7</v>
      </c>
      <c r="G8" s="37" t="s">
        <v>2</v>
      </c>
      <c r="H8" s="37" t="s">
        <v>6</v>
      </c>
      <c r="I8" s="37" t="s">
        <v>7</v>
      </c>
      <c r="J8" s="37" t="s">
        <v>2</v>
      </c>
      <c r="K8" s="476"/>
    </row>
    <row r="9" spans="1:11" ht="14.25">
      <c r="A9" s="473"/>
      <c r="B9" s="65" t="s">
        <v>13</v>
      </c>
      <c r="C9" s="65" t="s">
        <v>14</v>
      </c>
      <c r="D9" s="65" t="s">
        <v>5</v>
      </c>
      <c r="E9" s="65" t="s">
        <v>13</v>
      </c>
      <c r="F9" s="65" t="s">
        <v>14</v>
      </c>
      <c r="G9" s="65" t="s">
        <v>5</v>
      </c>
      <c r="H9" s="65" t="s">
        <v>13</v>
      </c>
      <c r="I9" s="65" t="s">
        <v>14</v>
      </c>
      <c r="J9" s="65" t="s">
        <v>5</v>
      </c>
      <c r="K9" s="477"/>
    </row>
    <row r="10" spans="1:11" s="307" customFormat="1" ht="29.25" customHeight="1" thickBot="1">
      <c r="A10" s="395">
        <v>2016</v>
      </c>
      <c r="B10" s="396">
        <v>237</v>
      </c>
      <c r="C10" s="396">
        <v>228</v>
      </c>
      <c r="D10" s="397">
        <f>SUM(B10:C10)</f>
        <v>465</v>
      </c>
      <c r="E10" s="396">
        <v>149</v>
      </c>
      <c r="F10" s="396">
        <v>177</v>
      </c>
      <c r="G10" s="397">
        <f>SUM(E10:F10)</f>
        <v>326</v>
      </c>
      <c r="H10" s="397">
        <f t="shared" ref="H10:I13" si="0">SUM(B10,E10)</f>
        <v>386</v>
      </c>
      <c r="I10" s="397">
        <f t="shared" si="0"/>
        <v>405</v>
      </c>
      <c r="J10" s="397">
        <f>SUM(H10:I10)</f>
        <v>791</v>
      </c>
      <c r="K10" s="398">
        <v>2016</v>
      </c>
    </row>
    <row r="11" spans="1:11" s="307" customFormat="1" ht="29.25" customHeight="1" thickBot="1">
      <c r="A11" s="233">
        <v>2017</v>
      </c>
      <c r="B11" s="234">
        <v>301</v>
      </c>
      <c r="C11" s="234">
        <v>277</v>
      </c>
      <c r="D11" s="235">
        <f>SUM(B11:C11)</f>
        <v>578</v>
      </c>
      <c r="E11" s="234">
        <v>228</v>
      </c>
      <c r="F11" s="234">
        <v>264</v>
      </c>
      <c r="G11" s="235">
        <f>SUM(E11:F11)</f>
        <v>492</v>
      </c>
      <c r="H11" s="235">
        <f t="shared" si="0"/>
        <v>529</v>
      </c>
      <c r="I11" s="235">
        <f t="shared" si="0"/>
        <v>541</v>
      </c>
      <c r="J11" s="235">
        <f>SUM(D11,G11)</f>
        <v>1070</v>
      </c>
      <c r="K11" s="384">
        <v>2017</v>
      </c>
    </row>
    <row r="12" spans="1:11" s="307" customFormat="1" ht="29.25" customHeight="1" thickBot="1">
      <c r="A12" s="188">
        <v>2018</v>
      </c>
      <c r="B12" s="189">
        <v>304</v>
      </c>
      <c r="C12" s="189">
        <v>282</v>
      </c>
      <c r="D12" s="190">
        <f>SUM(B12:C12)</f>
        <v>586</v>
      </c>
      <c r="E12" s="189">
        <v>218</v>
      </c>
      <c r="F12" s="189">
        <v>242</v>
      </c>
      <c r="G12" s="190">
        <f>SUM(E12:F12)</f>
        <v>460</v>
      </c>
      <c r="H12" s="190">
        <f t="shared" si="0"/>
        <v>522</v>
      </c>
      <c r="I12" s="190">
        <f t="shared" si="0"/>
        <v>524</v>
      </c>
      <c r="J12" s="190">
        <f>SUM(D12,G12)</f>
        <v>1046</v>
      </c>
      <c r="K12" s="191">
        <v>2018</v>
      </c>
    </row>
    <row r="13" spans="1:11" s="307" customFormat="1" ht="29.25" customHeight="1" thickBot="1">
      <c r="A13" s="233">
        <v>2019</v>
      </c>
      <c r="B13" s="234">
        <v>334</v>
      </c>
      <c r="C13" s="234">
        <v>310</v>
      </c>
      <c r="D13" s="235">
        <f>SUM(B13:C13)</f>
        <v>644</v>
      </c>
      <c r="E13" s="234">
        <v>263</v>
      </c>
      <c r="F13" s="234">
        <v>293</v>
      </c>
      <c r="G13" s="235">
        <f>SUM(E13:F13)</f>
        <v>556</v>
      </c>
      <c r="H13" s="235">
        <f t="shared" si="0"/>
        <v>597</v>
      </c>
      <c r="I13" s="235">
        <f t="shared" si="0"/>
        <v>603</v>
      </c>
      <c r="J13" s="235">
        <f>SUM(D13,G13)</f>
        <v>1200</v>
      </c>
      <c r="K13" s="384">
        <v>2019</v>
      </c>
    </row>
    <row r="14" spans="1:11" s="307" customFormat="1" ht="29.25" customHeight="1">
      <c r="A14" s="188">
        <v>2020</v>
      </c>
      <c r="B14" s="189">
        <v>387</v>
      </c>
      <c r="C14" s="189">
        <v>352</v>
      </c>
      <c r="D14" s="190">
        <f>SUM(B14:C14)</f>
        <v>739</v>
      </c>
      <c r="E14" s="189">
        <v>226</v>
      </c>
      <c r="F14" s="189">
        <v>265</v>
      </c>
      <c r="G14" s="190">
        <f>SUM(E14:F14)</f>
        <v>491</v>
      </c>
      <c r="H14" s="190">
        <f t="shared" ref="H14" si="1">SUM(B14,E14)</f>
        <v>613</v>
      </c>
      <c r="I14" s="190">
        <f t="shared" ref="I14" si="2">SUM(C14,F14)</f>
        <v>617</v>
      </c>
      <c r="J14" s="190">
        <f>SUM(D14,G14)</f>
        <v>1230</v>
      </c>
      <c r="K14" s="191">
        <v>2020</v>
      </c>
    </row>
    <row r="15" spans="1:11" ht="60.75" thickBot="1">
      <c r="B15" s="247" t="s">
        <v>288</v>
      </c>
      <c r="C15" s="247" t="s">
        <v>289</v>
      </c>
    </row>
    <row r="16" spans="1:11" ht="16.5" thickBot="1">
      <c r="A16" s="23">
        <f>A10</f>
        <v>2016</v>
      </c>
      <c r="B16" s="248">
        <f>D10</f>
        <v>465</v>
      </c>
      <c r="C16" s="248">
        <f>G10</f>
        <v>326</v>
      </c>
      <c r="D16" s="248"/>
    </row>
    <row r="17" spans="1:4" ht="16.5" thickBot="1">
      <c r="A17" s="23">
        <f t="shared" ref="A17:A20" si="3">A11</f>
        <v>2017</v>
      </c>
      <c r="B17" s="248">
        <f t="shared" ref="B17:B20" si="4">D11</f>
        <v>578</v>
      </c>
      <c r="C17" s="248">
        <f t="shared" ref="C17:C20" si="5">G11</f>
        <v>492</v>
      </c>
      <c r="D17" s="248"/>
    </row>
    <row r="18" spans="1:4" ht="16.5" thickBot="1">
      <c r="A18" s="23">
        <f t="shared" si="3"/>
        <v>2018</v>
      </c>
      <c r="B18" s="248">
        <f t="shared" si="4"/>
        <v>586</v>
      </c>
      <c r="C18" s="248">
        <f t="shared" si="5"/>
        <v>460</v>
      </c>
      <c r="D18" s="248"/>
    </row>
    <row r="19" spans="1:4" ht="16.5" thickBot="1">
      <c r="A19" s="23">
        <f t="shared" si="3"/>
        <v>2019</v>
      </c>
      <c r="B19" s="248">
        <f t="shared" si="4"/>
        <v>644</v>
      </c>
      <c r="C19" s="248">
        <f t="shared" si="5"/>
        <v>556</v>
      </c>
      <c r="D19" s="248"/>
    </row>
    <row r="20" spans="1:4" ht="16.5" thickBot="1">
      <c r="A20" s="23">
        <f t="shared" si="3"/>
        <v>2020</v>
      </c>
      <c r="B20" s="248">
        <f t="shared" si="4"/>
        <v>739</v>
      </c>
      <c r="C20" s="248">
        <f t="shared" si="5"/>
        <v>491</v>
      </c>
      <c r="D20" s="248"/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rightToLeft="1" view="pageBreakPreview" topLeftCell="A7" zoomScaleNormal="100" zoomScaleSheetLayoutView="100" workbookViewId="0">
      <selection activeCell="A27" sqref="A27"/>
    </sheetView>
  </sheetViews>
  <sheetFormatPr defaultColWidth="9.140625" defaultRowHeight="15"/>
  <cols>
    <col min="1" max="1" width="12.140625" style="4" customWidth="1"/>
    <col min="2" max="2" width="7.7109375" style="5" customWidth="1"/>
    <col min="3" max="3" width="7.140625" style="4" customWidth="1"/>
    <col min="4" max="4" width="7.42578125" style="4" customWidth="1"/>
    <col min="5" max="5" width="7.7109375" style="20" customWidth="1"/>
    <col min="6" max="7" width="7.7109375" style="4" customWidth="1"/>
    <col min="8" max="8" width="7.7109375" style="20" customWidth="1"/>
    <col min="9" max="9" width="6.140625" style="4" bestFit="1" customWidth="1"/>
    <col min="10" max="10" width="7.7109375" style="4" customWidth="1"/>
    <col min="11" max="11" width="6.7109375" style="21" bestFit="1" customWidth="1"/>
    <col min="12" max="12" width="5.7109375" style="4" bestFit="1" customWidth="1"/>
    <col min="13" max="13" width="7.7109375" style="4" customWidth="1"/>
    <col min="14" max="14" width="6.7109375" style="21" bestFit="1" customWidth="1"/>
    <col min="15" max="17" width="8.42578125" style="21" customWidth="1"/>
    <col min="18" max="18" width="10.7109375" style="4" customWidth="1"/>
    <col min="19" max="19" width="21.85546875" style="1" customWidth="1"/>
    <col min="20" max="16384" width="9.140625" style="1"/>
  </cols>
  <sheetData>
    <row r="1" spans="1:19" ht="18">
      <c r="A1" s="486" t="s">
        <v>238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</row>
    <row r="2" spans="1:19" ht="18">
      <c r="A2" s="505" t="s">
        <v>373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</row>
    <row r="3" spans="1:19" ht="33.75" customHeight="1">
      <c r="A3" s="487" t="s">
        <v>239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</row>
    <row r="4" spans="1:19" ht="15.75">
      <c r="A4" s="488" t="s">
        <v>373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</row>
    <row r="5" spans="1:19" s="7" customFormat="1" ht="16.899999999999999" customHeight="1">
      <c r="A5" s="70" t="s">
        <v>157</v>
      </c>
      <c r="B5" s="71"/>
      <c r="C5" s="71"/>
      <c r="D5" s="71"/>
      <c r="E5" s="72"/>
      <c r="F5" s="71"/>
      <c r="G5" s="71"/>
      <c r="H5" s="72"/>
      <c r="I5" s="71"/>
      <c r="J5" s="71"/>
      <c r="K5" s="72"/>
      <c r="L5" s="71"/>
      <c r="M5" s="71"/>
      <c r="N5" s="72"/>
      <c r="O5" s="72"/>
      <c r="P5" s="72"/>
      <c r="Q5" s="72"/>
      <c r="R5" s="73"/>
      <c r="S5" s="53" t="s">
        <v>158</v>
      </c>
    </row>
    <row r="6" spans="1:19" ht="24" customHeight="1" thickBot="1">
      <c r="A6" s="489" t="s">
        <v>230</v>
      </c>
      <c r="B6" s="490"/>
      <c r="C6" s="509" t="s">
        <v>323</v>
      </c>
      <c r="D6" s="510"/>
      <c r="E6" s="511"/>
      <c r="F6" s="509" t="s">
        <v>324</v>
      </c>
      <c r="G6" s="510"/>
      <c r="H6" s="511"/>
      <c r="I6" s="509" t="s">
        <v>325</v>
      </c>
      <c r="J6" s="510"/>
      <c r="K6" s="511"/>
      <c r="L6" s="506" t="s">
        <v>375</v>
      </c>
      <c r="M6" s="507"/>
      <c r="N6" s="508"/>
      <c r="O6" s="509" t="s">
        <v>20</v>
      </c>
      <c r="P6" s="510"/>
      <c r="Q6" s="511"/>
      <c r="R6" s="497" t="s">
        <v>407</v>
      </c>
      <c r="S6" s="498"/>
    </row>
    <row r="7" spans="1:19" s="32" customFormat="1" ht="26.25" customHeight="1" thickBot="1">
      <c r="A7" s="491"/>
      <c r="B7" s="492"/>
      <c r="C7" s="512"/>
      <c r="D7" s="513"/>
      <c r="E7" s="514"/>
      <c r="F7" s="512"/>
      <c r="G7" s="513"/>
      <c r="H7" s="514"/>
      <c r="I7" s="512"/>
      <c r="J7" s="513"/>
      <c r="K7" s="514"/>
      <c r="L7" s="516" t="s">
        <v>376</v>
      </c>
      <c r="M7" s="517"/>
      <c r="N7" s="518"/>
      <c r="O7" s="512"/>
      <c r="P7" s="513"/>
      <c r="Q7" s="514"/>
      <c r="R7" s="499"/>
      <c r="S7" s="500"/>
    </row>
    <row r="8" spans="1:19" thickBot="1">
      <c r="A8" s="493" t="s">
        <v>9</v>
      </c>
      <c r="B8" s="494"/>
      <c r="C8" s="243" t="s">
        <v>6</v>
      </c>
      <c r="D8" s="243" t="s">
        <v>7</v>
      </c>
      <c r="E8" s="243" t="s">
        <v>2</v>
      </c>
      <c r="F8" s="243" t="s">
        <v>6</v>
      </c>
      <c r="G8" s="243" t="s">
        <v>7</v>
      </c>
      <c r="H8" s="243" t="s">
        <v>2</v>
      </c>
      <c r="I8" s="243" t="s">
        <v>6</v>
      </c>
      <c r="J8" s="243" t="s">
        <v>7</v>
      </c>
      <c r="K8" s="243" t="s">
        <v>2</v>
      </c>
      <c r="L8" s="243" t="s">
        <v>6</v>
      </c>
      <c r="M8" s="243" t="s">
        <v>7</v>
      </c>
      <c r="N8" s="243" t="s">
        <v>2</v>
      </c>
      <c r="O8" s="243" t="s">
        <v>6</v>
      </c>
      <c r="P8" s="243" t="s">
        <v>7</v>
      </c>
      <c r="Q8" s="243" t="s">
        <v>2</v>
      </c>
      <c r="R8" s="501" t="s">
        <v>12</v>
      </c>
      <c r="S8" s="502"/>
    </row>
    <row r="9" spans="1:19" ht="15.75" customHeight="1">
      <c r="A9" s="495"/>
      <c r="B9" s="496"/>
      <c r="C9" s="261" t="s">
        <v>13</v>
      </c>
      <c r="D9" s="261" t="s">
        <v>14</v>
      </c>
      <c r="E9" s="261" t="s">
        <v>5</v>
      </c>
      <c r="F9" s="261" t="s">
        <v>13</v>
      </c>
      <c r="G9" s="261" t="s">
        <v>14</v>
      </c>
      <c r="H9" s="261" t="s">
        <v>5</v>
      </c>
      <c r="I9" s="261" t="s">
        <v>13</v>
      </c>
      <c r="J9" s="261" t="s">
        <v>14</v>
      </c>
      <c r="K9" s="261" t="s">
        <v>5</v>
      </c>
      <c r="L9" s="261" t="s">
        <v>13</v>
      </c>
      <c r="M9" s="261" t="s">
        <v>14</v>
      </c>
      <c r="N9" s="261" t="s">
        <v>5</v>
      </c>
      <c r="O9" s="261" t="s">
        <v>13</v>
      </c>
      <c r="P9" s="261" t="s">
        <v>14</v>
      </c>
      <c r="Q9" s="261" t="s">
        <v>5</v>
      </c>
      <c r="R9" s="503"/>
      <c r="S9" s="504"/>
    </row>
    <row r="10" spans="1:19" s="32" customFormat="1" ht="21" customHeight="1" thickBot="1">
      <c r="A10" s="527">
        <v>2016</v>
      </c>
      <c r="B10" s="339" t="s">
        <v>10</v>
      </c>
      <c r="C10" s="314">
        <v>17</v>
      </c>
      <c r="D10" s="314">
        <v>290</v>
      </c>
      <c r="E10" s="315">
        <f>SUM(C10:D10)</f>
        <v>307</v>
      </c>
      <c r="F10" s="314">
        <v>105</v>
      </c>
      <c r="G10" s="314">
        <v>499</v>
      </c>
      <c r="H10" s="315">
        <f>SUM(F10:G10)</f>
        <v>604</v>
      </c>
      <c r="I10" s="314">
        <v>17</v>
      </c>
      <c r="J10" s="314">
        <v>71</v>
      </c>
      <c r="K10" s="315">
        <f>SUM(I10:J10)</f>
        <v>88</v>
      </c>
      <c r="L10" s="314">
        <v>0</v>
      </c>
      <c r="M10" s="314">
        <v>3</v>
      </c>
      <c r="N10" s="315">
        <f>SUM(L10:M10)</f>
        <v>3</v>
      </c>
      <c r="O10" s="315">
        <f t="shared" ref="O10:O15" si="0">SUM(C10,F10,I10,L10)</f>
        <v>139</v>
      </c>
      <c r="P10" s="315">
        <f t="shared" ref="P10:P15" si="1">SUM(D10,G10,J10,M10)</f>
        <v>863</v>
      </c>
      <c r="Q10" s="315">
        <f>SUM(O10:P10)</f>
        <v>1002</v>
      </c>
      <c r="R10" s="316" t="s">
        <v>37</v>
      </c>
      <c r="S10" s="528">
        <v>2016</v>
      </c>
    </row>
    <row r="11" spans="1:19" s="32" customFormat="1" ht="21" customHeight="1" thickBot="1">
      <c r="A11" s="520"/>
      <c r="B11" s="340" t="s">
        <v>11</v>
      </c>
      <c r="C11" s="38">
        <v>25</v>
      </c>
      <c r="D11" s="38">
        <v>213</v>
      </c>
      <c r="E11" s="39">
        <f t="shared" ref="E11:E12" si="2">SUM(C11:D11)</f>
        <v>238</v>
      </c>
      <c r="F11" s="38">
        <v>49</v>
      </c>
      <c r="G11" s="38">
        <v>299</v>
      </c>
      <c r="H11" s="39">
        <f t="shared" ref="H11" si="3">SUM(F11:G11)</f>
        <v>348</v>
      </c>
      <c r="I11" s="38">
        <v>13</v>
      </c>
      <c r="J11" s="38">
        <v>42</v>
      </c>
      <c r="K11" s="39">
        <f t="shared" ref="K11:K12" si="4">SUM(I11:J11)</f>
        <v>55</v>
      </c>
      <c r="L11" s="38">
        <v>0</v>
      </c>
      <c r="M11" s="38">
        <v>4</v>
      </c>
      <c r="N11" s="39">
        <f t="shared" ref="N11:N12" si="5">SUM(L11:M11)</f>
        <v>4</v>
      </c>
      <c r="O11" s="39">
        <f t="shared" si="0"/>
        <v>87</v>
      </c>
      <c r="P11" s="39">
        <f t="shared" si="1"/>
        <v>558</v>
      </c>
      <c r="Q11" s="39">
        <f t="shared" ref="Q11:Q12" si="6">SUM(O11:P11)</f>
        <v>645</v>
      </c>
      <c r="R11" s="158" t="s">
        <v>38</v>
      </c>
      <c r="S11" s="525"/>
    </row>
    <row r="12" spans="1:19" s="32" customFormat="1" ht="21" customHeight="1" thickBot="1">
      <c r="A12" s="521"/>
      <c r="B12" s="192" t="s">
        <v>8</v>
      </c>
      <c r="C12" s="193">
        <f>SUM(C10:C11)</f>
        <v>42</v>
      </c>
      <c r="D12" s="193">
        <f>SUM(D10:D11)</f>
        <v>503</v>
      </c>
      <c r="E12" s="193">
        <f t="shared" si="2"/>
        <v>545</v>
      </c>
      <c r="F12" s="193">
        <f>SUM(F10:F11)</f>
        <v>154</v>
      </c>
      <c r="G12" s="193">
        <f>SUM(G10:G11)</f>
        <v>798</v>
      </c>
      <c r="H12" s="193">
        <f>SUM(F12:G12)</f>
        <v>952</v>
      </c>
      <c r="I12" s="193">
        <f>SUM(I10:I11)</f>
        <v>30</v>
      </c>
      <c r="J12" s="193">
        <f>SUM(J10:J11)</f>
        <v>113</v>
      </c>
      <c r="K12" s="193">
        <f t="shared" si="4"/>
        <v>143</v>
      </c>
      <c r="L12" s="193">
        <f>SUM(L10:L11)</f>
        <v>0</v>
      </c>
      <c r="M12" s="193">
        <f>SUM(M10:M11)</f>
        <v>7</v>
      </c>
      <c r="N12" s="193">
        <f t="shared" si="5"/>
        <v>7</v>
      </c>
      <c r="O12" s="193">
        <f t="shared" si="0"/>
        <v>226</v>
      </c>
      <c r="P12" s="193">
        <f t="shared" si="1"/>
        <v>1421</v>
      </c>
      <c r="Q12" s="193">
        <f t="shared" si="6"/>
        <v>1647</v>
      </c>
      <c r="R12" s="337" t="s">
        <v>5</v>
      </c>
      <c r="S12" s="526"/>
    </row>
    <row r="13" spans="1:19" s="32" customFormat="1" ht="21" customHeight="1" thickBot="1">
      <c r="A13" s="482">
        <v>2017</v>
      </c>
      <c r="B13" s="341" t="s">
        <v>10</v>
      </c>
      <c r="C13" s="174">
        <v>24</v>
      </c>
      <c r="D13" s="174">
        <v>270</v>
      </c>
      <c r="E13" s="160">
        <f>SUM(C13:D13)</f>
        <v>294</v>
      </c>
      <c r="F13" s="174">
        <v>96</v>
      </c>
      <c r="G13" s="174">
        <v>538</v>
      </c>
      <c r="H13" s="160">
        <f>SUM(F13:G13)</f>
        <v>634</v>
      </c>
      <c r="I13" s="174">
        <v>39</v>
      </c>
      <c r="J13" s="174">
        <v>98</v>
      </c>
      <c r="K13" s="160">
        <f>SUM(I13:J13)</f>
        <v>137</v>
      </c>
      <c r="L13" s="174">
        <v>3</v>
      </c>
      <c r="M13" s="174">
        <v>2</v>
      </c>
      <c r="N13" s="160">
        <f>SUM(L13:M13)</f>
        <v>5</v>
      </c>
      <c r="O13" s="160">
        <f t="shared" si="0"/>
        <v>162</v>
      </c>
      <c r="P13" s="160">
        <f t="shared" si="1"/>
        <v>908</v>
      </c>
      <c r="Q13" s="160">
        <f>SUM(O13:P13)</f>
        <v>1070</v>
      </c>
      <c r="R13" s="203" t="s">
        <v>37</v>
      </c>
      <c r="S13" s="484">
        <v>2017</v>
      </c>
    </row>
    <row r="14" spans="1:19" s="32" customFormat="1" ht="21" customHeight="1" thickBot="1">
      <c r="A14" s="482"/>
      <c r="B14" s="342" t="s">
        <v>11</v>
      </c>
      <c r="C14" s="44">
        <v>17</v>
      </c>
      <c r="D14" s="44">
        <v>190</v>
      </c>
      <c r="E14" s="30">
        <f t="shared" ref="E14:E15" si="7">SUM(C14:D14)</f>
        <v>207</v>
      </c>
      <c r="F14" s="44">
        <v>49</v>
      </c>
      <c r="G14" s="44">
        <v>314</v>
      </c>
      <c r="H14" s="30">
        <f t="shared" ref="H14" si="8">SUM(F14:G14)</f>
        <v>363</v>
      </c>
      <c r="I14" s="44">
        <v>21</v>
      </c>
      <c r="J14" s="44">
        <v>93</v>
      </c>
      <c r="K14" s="30">
        <f t="shared" ref="K14:K15" si="9">SUM(I14:J14)</f>
        <v>114</v>
      </c>
      <c r="L14" s="44">
        <v>1</v>
      </c>
      <c r="M14" s="44">
        <v>5</v>
      </c>
      <c r="N14" s="30">
        <f t="shared" ref="N14:N15" si="10">SUM(L14:M14)</f>
        <v>6</v>
      </c>
      <c r="O14" s="30">
        <f t="shared" si="0"/>
        <v>88</v>
      </c>
      <c r="P14" s="30">
        <f t="shared" si="1"/>
        <v>602</v>
      </c>
      <c r="Q14" s="30">
        <f t="shared" ref="Q14:Q15" si="11">SUM(O14:P14)</f>
        <v>690</v>
      </c>
      <c r="R14" s="159" t="s">
        <v>38</v>
      </c>
      <c r="S14" s="484"/>
    </row>
    <row r="15" spans="1:19" s="32" customFormat="1" ht="21" customHeight="1" thickBot="1">
      <c r="A15" s="483"/>
      <c r="B15" s="179" t="s">
        <v>2</v>
      </c>
      <c r="C15" s="205">
        <f>SUM(C13:C14)</f>
        <v>41</v>
      </c>
      <c r="D15" s="205">
        <f>SUM(D13:D14)</f>
        <v>460</v>
      </c>
      <c r="E15" s="205">
        <f t="shared" si="7"/>
        <v>501</v>
      </c>
      <c r="F15" s="205">
        <f>SUM(F13:F14)</f>
        <v>145</v>
      </c>
      <c r="G15" s="205">
        <f>SUM(G13:G14)</f>
        <v>852</v>
      </c>
      <c r="H15" s="205">
        <f>SUM(F15:G15)</f>
        <v>997</v>
      </c>
      <c r="I15" s="205">
        <f>SUM(I13:I14)</f>
        <v>60</v>
      </c>
      <c r="J15" s="205">
        <f>SUM(J13:J14)</f>
        <v>191</v>
      </c>
      <c r="K15" s="205">
        <f t="shared" si="9"/>
        <v>251</v>
      </c>
      <c r="L15" s="205">
        <f>SUM(L13:L14)</f>
        <v>4</v>
      </c>
      <c r="M15" s="205">
        <f>SUM(M13:M14)</f>
        <v>7</v>
      </c>
      <c r="N15" s="205">
        <f t="shared" si="10"/>
        <v>11</v>
      </c>
      <c r="O15" s="205">
        <f t="shared" si="0"/>
        <v>250</v>
      </c>
      <c r="P15" s="205">
        <f t="shared" si="1"/>
        <v>1510</v>
      </c>
      <c r="Q15" s="205">
        <f t="shared" si="11"/>
        <v>1760</v>
      </c>
      <c r="R15" s="338" t="s">
        <v>5</v>
      </c>
      <c r="S15" s="485"/>
    </row>
    <row r="16" spans="1:19" s="32" customFormat="1" ht="21" customHeight="1" thickBot="1">
      <c r="A16" s="520">
        <v>2018</v>
      </c>
      <c r="B16" s="343" t="s">
        <v>10</v>
      </c>
      <c r="C16" s="173">
        <v>32</v>
      </c>
      <c r="D16" s="173">
        <v>243</v>
      </c>
      <c r="E16" s="59">
        <f>SUM(C16:D16)</f>
        <v>275</v>
      </c>
      <c r="F16" s="173">
        <v>159</v>
      </c>
      <c r="G16" s="173">
        <v>618</v>
      </c>
      <c r="H16" s="59">
        <f>SUM(F16:G16)</f>
        <v>777</v>
      </c>
      <c r="I16" s="173">
        <v>60</v>
      </c>
      <c r="J16" s="173">
        <v>201</v>
      </c>
      <c r="K16" s="59">
        <f>SUM(I16:J16)</f>
        <v>261</v>
      </c>
      <c r="L16" s="173">
        <v>7</v>
      </c>
      <c r="M16" s="173">
        <v>10</v>
      </c>
      <c r="N16" s="59">
        <f>SUM(L16:M16)</f>
        <v>17</v>
      </c>
      <c r="O16" s="59">
        <f t="shared" ref="O16:O18" si="12">SUM(C16,F16,I16,L16)</f>
        <v>258</v>
      </c>
      <c r="P16" s="59">
        <f t="shared" ref="P16:P18" si="13">SUM(D16,G16,J16,M16)</f>
        <v>1072</v>
      </c>
      <c r="Q16" s="59">
        <f>SUM(O16:P16)</f>
        <v>1330</v>
      </c>
      <c r="R16" s="204" t="s">
        <v>37</v>
      </c>
      <c r="S16" s="525">
        <v>2018</v>
      </c>
    </row>
    <row r="17" spans="1:19" s="32" customFormat="1" ht="21" customHeight="1" thickBot="1">
      <c r="A17" s="520"/>
      <c r="B17" s="340" t="s">
        <v>11</v>
      </c>
      <c r="C17" s="38">
        <v>21</v>
      </c>
      <c r="D17" s="38">
        <v>188</v>
      </c>
      <c r="E17" s="39">
        <f t="shared" ref="E17:E18" si="14">SUM(C17:D17)</f>
        <v>209</v>
      </c>
      <c r="F17" s="38">
        <v>89</v>
      </c>
      <c r="G17" s="38">
        <v>341</v>
      </c>
      <c r="H17" s="39">
        <f t="shared" ref="H17" si="15">SUM(F17:G17)</f>
        <v>430</v>
      </c>
      <c r="I17" s="38">
        <v>28</v>
      </c>
      <c r="J17" s="38">
        <v>140</v>
      </c>
      <c r="K17" s="39">
        <f t="shared" ref="K17:K18" si="16">SUM(I17:J17)</f>
        <v>168</v>
      </c>
      <c r="L17" s="38">
        <v>3</v>
      </c>
      <c r="M17" s="38">
        <v>8</v>
      </c>
      <c r="N17" s="39">
        <f t="shared" ref="N17:N18" si="17">SUM(L17:M17)</f>
        <v>11</v>
      </c>
      <c r="O17" s="39">
        <f t="shared" si="12"/>
        <v>141</v>
      </c>
      <c r="P17" s="39">
        <f t="shared" si="13"/>
        <v>677</v>
      </c>
      <c r="Q17" s="39">
        <f t="shared" ref="Q17:Q18" si="18">SUM(O17:P17)</f>
        <v>818</v>
      </c>
      <c r="R17" s="158" t="s">
        <v>38</v>
      </c>
      <c r="S17" s="525"/>
    </row>
    <row r="18" spans="1:19" s="32" customFormat="1" ht="21" customHeight="1" thickBot="1">
      <c r="A18" s="521"/>
      <c r="B18" s="192" t="s">
        <v>2</v>
      </c>
      <c r="C18" s="193">
        <f>SUM(C16:C17)</f>
        <v>53</v>
      </c>
      <c r="D18" s="193">
        <f>SUM(D16:D17)</f>
        <v>431</v>
      </c>
      <c r="E18" s="193">
        <f t="shared" si="14"/>
        <v>484</v>
      </c>
      <c r="F18" s="193">
        <f>SUM(F16:F17)</f>
        <v>248</v>
      </c>
      <c r="G18" s="193">
        <f>SUM(G16:G17)</f>
        <v>959</v>
      </c>
      <c r="H18" s="193">
        <f>SUM(F18:G18)</f>
        <v>1207</v>
      </c>
      <c r="I18" s="193">
        <f>SUM(I16:I17)</f>
        <v>88</v>
      </c>
      <c r="J18" s="193">
        <f>SUM(J16:J17)</f>
        <v>341</v>
      </c>
      <c r="K18" s="193">
        <f t="shared" si="16"/>
        <v>429</v>
      </c>
      <c r="L18" s="193">
        <f>SUM(L16:L17)</f>
        <v>10</v>
      </c>
      <c r="M18" s="193">
        <f>SUM(M16:M17)</f>
        <v>18</v>
      </c>
      <c r="N18" s="193">
        <f t="shared" si="17"/>
        <v>28</v>
      </c>
      <c r="O18" s="193">
        <f t="shared" si="12"/>
        <v>399</v>
      </c>
      <c r="P18" s="193">
        <f t="shared" si="13"/>
        <v>1749</v>
      </c>
      <c r="Q18" s="193">
        <f t="shared" si="18"/>
        <v>2148</v>
      </c>
      <c r="R18" s="337" t="s">
        <v>5</v>
      </c>
      <c r="S18" s="526"/>
    </row>
    <row r="19" spans="1:19" s="32" customFormat="1" ht="21" customHeight="1" thickBot="1">
      <c r="A19" s="482">
        <v>2019</v>
      </c>
      <c r="B19" s="341" t="s">
        <v>10</v>
      </c>
      <c r="C19" s="174">
        <v>39</v>
      </c>
      <c r="D19" s="174">
        <v>186</v>
      </c>
      <c r="E19" s="160">
        <f>SUM(C19:D19)</f>
        <v>225</v>
      </c>
      <c r="F19" s="174">
        <v>143</v>
      </c>
      <c r="G19" s="174">
        <v>513</v>
      </c>
      <c r="H19" s="160">
        <f>SUM(F19:G19)</f>
        <v>656</v>
      </c>
      <c r="I19" s="174">
        <v>73</v>
      </c>
      <c r="J19" s="174">
        <v>214</v>
      </c>
      <c r="K19" s="160">
        <f>SUM(I19:J19)</f>
        <v>287</v>
      </c>
      <c r="L19" s="174">
        <v>3</v>
      </c>
      <c r="M19" s="174">
        <v>4</v>
      </c>
      <c r="N19" s="160">
        <f>SUM(L19:M19)</f>
        <v>7</v>
      </c>
      <c r="O19" s="160">
        <f t="shared" ref="O19:O20" si="19">SUM(C19,F19,I19,L19)</f>
        <v>258</v>
      </c>
      <c r="P19" s="160">
        <f t="shared" ref="P19:P20" si="20">SUM(D19,G19,J19,M19)</f>
        <v>917</v>
      </c>
      <c r="Q19" s="160">
        <f>SUM(O19:P19)</f>
        <v>1175</v>
      </c>
      <c r="R19" s="203" t="s">
        <v>37</v>
      </c>
      <c r="S19" s="484">
        <v>2019</v>
      </c>
    </row>
    <row r="20" spans="1:19" s="32" customFormat="1" ht="21" customHeight="1" thickBot="1">
      <c r="A20" s="482"/>
      <c r="B20" s="342" t="s">
        <v>11</v>
      </c>
      <c r="C20" s="44">
        <v>16</v>
      </c>
      <c r="D20" s="44">
        <v>157</v>
      </c>
      <c r="E20" s="30">
        <f t="shared" ref="E20" si="21">SUM(C20:D20)</f>
        <v>173</v>
      </c>
      <c r="F20" s="44">
        <v>75</v>
      </c>
      <c r="G20" s="44">
        <v>289</v>
      </c>
      <c r="H20" s="30">
        <f t="shared" ref="H20" si="22">SUM(F20:G20)</f>
        <v>364</v>
      </c>
      <c r="I20" s="44">
        <v>40</v>
      </c>
      <c r="J20" s="44">
        <v>154</v>
      </c>
      <c r="K20" s="30">
        <f t="shared" ref="K20" si="23">SUM(I20:J20)</f>
        <v>194</v>
      </c>
      <c r="L20" s="44">
        <v>3</v>
      </c>
      <c r="M20" s="44">
        <v>7</v>
      </c>
      <c r="N20" s="30">
        <f t="shared" ref="N20" si="24">SUM(L20:M20)</f>
        <v>10</v>
      </c>
      <c r="O20" s="30">
        <f t="shared" si="19"/>
        <v>134</v>
      </c>
      <c r="P20" s="30">
        <f t="shared" si="20"/>
        <v>607</v>
      </c>
      <c r="Q20" s="30">
        <f t="shared" ref="Q20" si="25">SUM(O20:P20)</f>
        <v>741</v>
      </c>
      <c r="R20" s="159" t="s">
        <v>38</v>
      </c>
      <c r="S20" s="484"/>
    </row>
    <row r="21" spans="1:19" s="32" customFormat="1" ht="21" customHeight="1" thickBot="1">
      <c r="A21" s="483"/>
      <c r="B21" s="179" t="s">
        <v>2</v>
      </c>
      <c r="C21" s="205">
        <f>SUM(C19:C20)</f>
        <v>55</v>
      </c>
      <c r="D21" s="205">
        <f t="shared" ref="D21:Q21" si="26">SUM(D19:D20)</f>
        <v>343</v>
      </c>
      <c r="E21" s="205">
        <f t="shared" si="26"/>
        <v>398</v>
      </c>
      <c r="F21" s="205">
        <f t="shared" si="26"/>
        <v>218</v>
      </c>
      <c r="G21" s="205">
        <f t="shared" si="26"/>
        <v>802</v>
      </c>
      <c r="H21" s="205">
        <f t="shared" si="26"/>
        <v>1020</v>
      </c>
      <c r="I21" s="205">
        <f t="shared" si="26"/>
        <v>113</v>
      </c>
      <c r="J21" s="205">
        <f t="shared" si="26"/>
        <v>368</v>
      </c>
      <c r="K21" s="205">
        <f t="shared" si="26"/>
        <v>481</v>
      </c>
      <c r="L21" s="205">
        <f t="shared" si="26"/>
        <v>6</v>
      </c>
      <c r="M21" s="205">
        <f t="shared" si="26"/>
        <v>11</v>
      </c>
      <c r="N21" s="205">
        <f t="shared" si="26"/>
        <v>17</v>
      </c>
      <c r="O21" s="205">
        <f t="shared" si="26"/>
        <v>392</v>
      </c>
      <c r="P21" s="205">
        <f t="shared" si="26"/>
        <v>1524</v>
      </c>
      <c r="Q21" s="205">
        <f t="shared" si="26"/>
        <v>1916</v>
      </c>
      <c r="R21" s="338" t="s">
        <v>5</v>
      </c>
      <c r="S21" s="485"/>
    </row>
    <row r="22" spans="1:19" s="32" customFormat="1" ht="21" customHeight="1" thickBot="1">
      <c r="A22" s="520" t="s">
        <v>374</v>
      </c>
      <c r="B22" s="343" t="s">
        <v>10</v>
      </c>
      <c r="C22" s="173">
        <v>10</v>
      </c>
      <c r="D22" s="173">
        <v>120</v>
      </c>
      <c r="E22" s="59">
        <f>SUM(C22:D22)</f>
        <v>130</v>
      </c>
      <c r="F22" s="173">
        <v>159</v>
      </c>
      <c r="G22" s="173">
        <v>484</v>
      </c>
      <c r="H22" s="59">
        <f>SUM(F22:G22)</f>
        <v>643</v>
      </c>
      <c r="I22" s="173">
        <v>57</v>
      </c>
      <c r="J22" s="173">
        <v>172</v>
      </c>
      <c r="K22" s="59">
        <f>SUM(I22:J22)</f>
        <v>229</v>
      </c>
      <c r="L22" s="173">
        <v>0</v>
      </c>
      <c r="M22" s="173">
        <v>0</v>
      </c>
      <c r="N22" s="59">
        <f>SUM(L22:M22)</f>
        <v>0</v>
      </c>
      <c r="O22" s="59">
        <f t="shared" ref="O22:O23" si="27">SUM(C22,F22,I22,L22)</f>
        <v>226</v>
      </c>
      <c r="P22" s="59">
        <f t="shared" ref="P22:P23" si="28">SUM(D22,G22,J22,M22)</f>
        <v>776</v>
      </c>
      <c r="Q22" s="59">
        <f>SUM(O22:P22)</f>
        <v>1002</v>
      </c>
      <c r="R22" s="204" t="s">
        <v>37</v>
      </c>
      <c r="S22" s="525" t="s">
        <v>374</v>
      </c>
    </row>
    <row r="23" spans="1:19" s="32" customFormat="1" ht="21" customHeight="1" thickBot="1">
      <c r="A23" s="520"/>
      <c r="B23" s="340" t="s">
        <v>11</v>
      </c>
      <c r="C23" s="38">
        <v>10</v>
      </c>
      <c r="D23" s="38">
        <v>92</v>
      </c>
      <c r="E23" s="39">
        <f t="shared" ref="E23" si="29">SUM(C23:D23)</f>
        <v>102</v>
      </c>
      <c r="F23" s="38">
        <v>103</v>
      </c>
      <c r="G23" s="38">
        <v>298</v>
      </c>
      <c r="H23" s="39">
        <f t="shared" ref="H23" si="30">SUM(F23:G23)</f>
        <v>401</v>
      </c>
      <c r="I23" s="38">
        <v>43</v>
      </c>
      <c r="J23" s="38">
        <v>136</v>
      </c>
      <c r="K23" s="39">
        <f t="shared" ref="K23" si="31">SUM(I23:J23)</f>
        <v>179</v>
      </c>
      <c r="L23" s="38">
        <v>0</v>
      </c>
      <c r="M23" s="38">
        <v>0</v>
      </c>
      <c r="N23" s="39">
        <f t="shared" ref="N23" si="32">SUM(L23:M23)</f>
        <v>0</v>
      </c>
      <c r="O23" s="39">
        <f t="shared" si="27"/>
        <v>156</v>
      </c>
      <c r="P23" s="39">
        <f t="shared" si="28"/>
        <v>526</v>
      </c>
      <c r="Q23" s="39">
        <f t="shared" ref="Q23" si="33">SUM(O23:P23)</f>
        <v>682</v>
      </c>
      <c r="R23" s="158" t="s">
        <v>38</v>
      </c>
      <c r="S23" s="525"/>
    </row>
    <row r="24" spans="1:19" s="32" customFormat="1" ht="21" customHeight="1">
      <c r="A24" s="521"/>
      <c r="B24" s="192" t="s">
        <v>2</v>
      </c>
      <c r="C24" s="193">
        <f>SUM(C22:C23)</f>
        <v>20</v>
      </c>
      <c r="D24" s="193">
        <f t="shared" ref="D24:Q24" si="34">SUM(D22:D23)</f>
        <v>212</v>
      </c>
      <c r="E24" s="193">
        <f t="shared" si="34"/>
        <v>232</v>
      </c>
      <c r="F24" s="193">
        <f t="shared" si="34"/>
        <v>262</v>
      </c>
      <c r="G24" s="193">
        <f t="shared" si="34"/>
        <v>782</v>
      </c>
      <c r="H24" s="193">
        <f t="shared" si="34"/>
        <v>1044</v>
      </c>
      <c r="I24" s="193">
        <f t="shared" si="34"/>
        <v>100</v>
      </c>
      <c r="J24" s="193">
        <f t="shared" si="34"/>
        <v>308</v>
      </c>
      <c r="K24" s="193">
        <f t="shared" si="34"/>
        <v>408</v>
      </c>
      <c r="L24" s="193">
        <f t="shared" si="34"/>
        <v>0</v>
      </c>
      <c r="M24" s="193">
        <f t="shared" si="34"/>
        <v>0</v>
      </c>
      <c r="N24" s="193">
        <f t="shared" si="34"/>
        <v>0</v>
      </c>
      <c r="O24" s="193">
        <f t="shared" si="34"/>
        <v>382</v>
      </c>
      <c r="P24" s="193">
        <f t="shared" si="34"/>
        <v>1302</v>
      </c>
      <c r="Q24" s="193">
        <f t="shared" si="34"/>
        <v>1684</v>
      </c>
      <c r="R24" s="337" t="s">
        <v>5</v>
      </c>
      <c r="S24" s="526"/>
    </row>
    <row r="25" spans="1:19" ht="27.75" customHeight="1">
      <c r="A25" s="519" t="s">
        <v>432</v>
      </c>
      <c r="B25" s="519"/>
      <c r="C25" s="519"/>
      <c r="D25" s="519"/>
      <c r="E25" s="519"/>
      <c r="F25" s="519"/>
      <c r="G25" s="519"/>
      <c r="H25" s="519"/>
      <c r="I25" s="519"/>
      <c r="J25" s="522" t="s">
        <v>429</v>
      </c>
      <c r="K25" s="522"/>
      <c r="L25" s="522"/>
      <c r="M25" s="522"/>
      <c r="N25" s="522"/>
      <c r="O25" s="522"/>
      <c r="P25" s="522"/>
      <c r="Q25" s="522"/>
      <c r="R25" s="522"/>
      <c r="S25" s="522"/>
    </row>
    <row r="26" spans="1:19" ht="15" customHeight="1">
      <c r="A26" s="515" t="s">
        <v>431</v>
      </c>
      <c r="B26" s="515"/>
      <c r="C26" s="515"/>
      <c r="D26" s="515"/>
      <c r="E26" s="515"/>
      <c r="F26" s="515"/>
      <c r="G26" s="515"/>
      <c r="H26" s="515"/>
      <c r="I26" s="515"/>
      <c r="J26" s="523" t="s">
        <v>430</v>
      </c>
      <c r="K26" s="524"/>
      <c r="L26" s="524"/>
      <c r="M26" s="524"/>
      <c r="N26" s="524"/>
      <c r="O26" s="524"/>
      <c r="P26" s="524"/>
      <c r="Q26" s="524"/>
      <c r="R26" s="524"/>
      <c r="S26" s="524"/>
    </row>
    <row r="27" spans="1:19" s="32" customFormat="1" ht="42" customHeight="1">
      <c r="A27" s="4"/>
      <c r="B27" s="5"/>
      <c r="C27" s="4"/>
      <c r="E27" s="32" t="str">
        <f>C6</f>
        <v>النفسية والتربوية
Psychological and Educational</v>
      </c>
      <c r="F27" s="32" t="str">
        <f>F6</f>
        <v>الاجتماعية
Social</v>
      </c>
      <c r="G27" s="32" t="str">
        <f>I6</f>
        <v>القانونية
Legal</v>
      </c>
      <c r="H27" s="32" t="s">
        <v>326</v>
      </c>
      <c r="I27" s="4"/>
      <c r="J27" s="4"/>
      <c r="K27" s="21"/>
      <c r="L27" s="4"/>
      <c r="M27" s="4"/>
      <c r="N27" s="21"/>
      <c r="O27" s="21"/>
      <c r="P27" s="21"/>
      <c r="Q27" s="21"/>
      <c r="R27" s="4"/>
    </row>
    <row r="28" spans="1:19" s="32" customFormat="1">
      <c r="A28" s="4"/>
      <c r="B28" s="5"/>
      <c r="C28" s="4"/>
      <c r="D28" s="4">
        <f>A10</f>
        <v>2016</v>
      </c>
      <c r="E28" s="25">
        <f>E12</f>
        <v>545</v>
      </c>
      <c r="F28" s="25">
        <f>H12</f>
        <v>952</v>
      </c>
      <c r="G28" s="25">
        <f>K12</f>
        <v>143</v>
      </c>
      <c r="H28" s="25">
        <f>N12</f>
        <v>7</v>
      </c>
      <c r="I28" s="365">
        <f t="shared" ref="I28:I31" si="35">SUM(E28:H28)</f>
        <v>1647</v>
      </c>
      <c r="J28" s="4"/>
      <c r="K28" s="21"/>
      <c r="L28" s="4"/>
      <c r="M28" s="4"/>
      <c r="N28" s="21"/>
      <c r="O28" s="21"/>
      <c r="P28" s="21"/>
      <c r="Q28" s="21"/>
      <c r="R28" s="4"/>
    </row>
    <row r="29" spans="1:19" s="32" customFormat="1">
      <c r="A29" s="4"/>
      <c r="B29" s="5"/>
      <c r="C29" s="4"/>
      <c r="D29" s="4">
        <f>A13</f>
        <v>2017</v>
      </c>
      <c r="E29" s="25">
        <f>E15</f>
        <v>501</v>
      </c>
      <c r="F29" s="25">
        <f>H15</f>
        <v>997</v>
      </c>
      <c r="G29" s="25">
        <f>K15</f>
        <v>251</v>
      </c>
      <c r="H29" s="25">
        <f>N15</f>
        <v>11</v>
      </c>
      <c r="I29" s="365">
        <f t="shared" si="35"/>
        <v>1760</v>
      </c>
      <c r="J29" s="4"/>
      <c r="K29" s="21"/>
      <c r="L29" s="4"/>
      <c r="M29" s="4"/>
      <c r="N29" s="21"/>
      <c r="O29" s="21"/>
      <c r="P29" s="21"/>
      <c r="Q29" s="21"/>
      <c r="R29" s="4"/>
    </row>
    <row r="30" spans="1:19" s="32" customFormat="1">
      <c r="A30" s="4"/>
      <c r="B30" s="5"/>
      <c r="C30" s="4"/>
      <c r="D30" s="4">
        <f>A16</f>
        <v>2018</v>
      </c>
      <c r="E30" s="25">
        <f>E18</f>
        <v>484</v>
      </c>
      <c r="F30" s="25">
        <f>H18</f>
        <v>1207</v>
      </c>
      <c r="G30" s="25">
        <f>K18</f>
        <v>429</v>
      </c>
      <c r="H30" s="25">
        <f>N18</f>
        <v>28</v>
      </c>
      <c r="I30" s="365">
        <f t="shared" si="35"/>
        <v>2148</v>
      </c>
      <c r="J30" s="4"/>
      <c r="K30" s="21"/>
      <c r="L30" s="4"/>
      <c r="M30" s="4"/>
      <c r="N30" s="21"/>
      <c r="O30" s="21"/>
      <c r="P30" s="21"/>
      <c r="Q30" s="21"/>
      <c r="R30" s="4"/>
    </row>
    <row r="31" spans="1:19">
      <c r="D31" s="4">
        <f>A19</f>
        <v>2019</v>
      </c>
      <c r="E31" s="25">
        <f>E21</f>
        <v>398</v>
      </c>
      <c r="F31" s="25">
        <f>H21</f>
        <v>1020</v>
      </c>
      <c r="G31" s="25">
        <f>K21</f>
        <v>481</v>
      </c>
      <c r="H31" s="25">
        <f>N21</f>
        <v>17</v>
      </c>
      <c r="I31" s="365">
        <f t="shared" si="35"/>
        <v>1916</v>
      </c>
    </row>
    <row r="32" spans="1:19">
      <c r="D32" s="4">
        <v>2020</v>
      </c>
      <c r="E32" s="25">
        <f>E24</f>
        <v>232</v>
      </c>
      <c r="F32" s="25">
        <f>H24</f>
        <v>1044</v>
      </c>
      <c r="G32" s="25">
        <f>K24</f>
        <v>408</v>
      </c>
      <c r="H32" s="25">
        <f>N24</f>
        <v>0</v>
      </c>
      <c r="I32" s="365">
        <f>SUM(E32:H32)</f>
        <v>1684</v>
      </c>
    </row>
  </sheetData>
  <mergeCells count="26">
    <mergeCell ref="A26:I26"/>
    <mergeCell ref="L7:N7"/>
    <mergeCell ref="I6:K7"/>
    <mergeCell ref="F6:H7"/>
    <mergeCell ref="C6:E7"/>
    <mergeCell ref="A25:I25"/>
    <mergeCell ref="A22:A24"/>
    <mergeCell ref="J25:S25"/>
    <mergeCell ref="J26:S26"/>
    <mergeCell ref="S22:S24"/>
    <mergeCell ref="A10:A12"/>
    <mergeCell ref="S10:S12"/>
    <mergeCell ref="A19:A21"/>
    <mergeCell ref="S19:S21"/>
    <mergeCell ref="A16:A18"/>
    <mergeCell ref="S16:S18"/>
    <mergeCell ref="A13:A15"/>
    <mergeCell ref="S13:S15"/>
    <mergeCell ref="A1:S1"/>
    <mergeCell ref="A3:S3"/>
    <mergeCell ref="A4:S4"/>
    <mergeCell ref="A6:B9"/>
    <mergeCell ref="R6:S9"/>
    <mergeCell ref="A2:S2"/>
    <mergeCell ref="L6:N6"/>
    <mergeCell ref="O6:Q7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rightToLeft="1" view="pageBreakPreview" zoomScaleNormal="100" zoomScaleSheetLayoutView="100" workbookViewId="0">
      <selection activeCell="A27" sqref="A27"/>
    </sheetView>
  </sheetViews>
  <sheetFormatPr defaultColWidth="9.140625" defaultRowHeight="15"/>
  <cols>
    <col min="1" max="1" width="12.140625" style="4" customWidth="1"/>
    <col min="2" max="2" width="7.7109375" style="5" customWidth="1"/>
    <col min="3" max="3" width="7.140625" style="4" customWidth="1"/>
    <col min="4" max="4" width="7.42578125" style="4" customWidth="1"/>
    <col min="5" max="5" width="7.7109375" style="20" customWidth="1"/>
    <col min="6" max="7" width="7.7109375" style="4" customWidth="1"/>
    <col min="8" max="8" width="7.7109375" style="20" customWidth="1"/>
    <col min="9" max="9" width="6.140625" style="4" bestFit="1" customWidth="1"/>
    <col min="10" max="10" width="7.7109375" style="4" customWidth="1"/>
    <col min="11" max="11" width="6.7109375" style="21" bestFit="1" customWidth="1"/>
    <col min="12" max="12" width="5.7109375" style="4" bestFit="1" customWidth="1"/>
    <col min="13" max="13" width="7.7109375" style="4" customWidth="1"/>
    <col min="14" max="14" width="6.7109375" style="21" bestFit="1" customWidth="1"/>
    <col min="15" max="17" width="8.42578125" style="21" customWidth="1"/>
    <col min="18" max="18" width="10.7109375" style="4" customWidth="1"/>
    <col min="19" max="19" width="21.85546875" style="32" customWidth="1"/>
    <col min="20" max="16384" width="9.140625" style="32"/>
  </cols>
  <sheetData>
    <row r="1" spans="1:19" ht="18">
      <c r="A1" s="486" t="s">
        <v>242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</row>
    <row r="2" spans="1:19" ht="18">
      <c r="A2" s="505" t="s">
        <v>373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</row>
    <row r="3" spans="1:19" ht="33.75" customHeight="1">
      <c r="A3" s="487" t="s">
        <v>243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</row>
    <row r="4" spans="1:19" ht="15.75">
      <c r="A4" s="488" t="s">
        <v>373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</row>
    <row r="5" spans="1:19" s="35" customFormat="1" ht="16.899999999999999" customHeight="1">
      <c r="A5" s="70" t="s">
        <v>159</v>
      </c>
      <c r="B5" s="71"/>
      <c r="C5" s="71"/>
      <c r="D5" s="71"/>
      <c r="E5" s="72"/>
      <c r="F5" s="71"/>
      <c r="G5" s="71"/>
      <c r="H5" s="72"/>
      <c r="I5" s="71"/>
      <c r="J5" s="71"/>
      <c r="K5" s="72"/>
      <c r="L5" s="71"/>
      <c r="M5" s="71"/>
      <c r="N5" s="72"/>
      <c r="O5" s="72"/>
      <c r="P5" s="72"/>
      <c r="Q5" s="72"/>
      <c r="R5" s="73"/>
      <c r="S5" s="53" t="s">
        <v>160</v>
      </c>
    </row>
    <row r="6" spans="1:19" ht="24" customHeight="1" thickBot="1">
      <c r="A6" s="489" t="s">
        <v>383</v>
      </c>
      <c r="B6" s="490"/>
      <c r="C6" s="509" t="s">
        <v>323</v>
      </c>
      <c r="D6" s="510"/>
      <c r="E6" s="511"/>
      <c r="F6" s="509" t="s">
        <v>324</v>
      </c>
      <c r="G6" s="510"/>
      <c r="H6" s="511"/>
      <c r="I6" s="509" t="s">
        <v>325</v>
      </c>
      <c r="J6" s="510"/>
      <c r="K6" s="511"/>
      <c r="L6" s="506" t="s">
        <v>375</v>
      </c>
      <c r="M6" s="507"/>
      <c r="N6" s="508"/>
      <c r="O6" s="509" t="s">
        <v>20</v>
      </c>
      <c r="P6" s="510"/>
      <c r="Q6" s="511"/>
      <c r="R6" s="497" t="s">
        <v>350</v>
      </c>
      <c r="S6" s="498"/>
    </row>
    <row r="7" spans="1:19" ht="26.25" customHeight="1" thickBot="1">
      <c r="A7" s="491"/>
      <c r="B7" s="492"/>
      <c r="C7" s="512"/>
      <c r="D7" s="513"/>
      <c r="E7" s="514"/>
      <c r="F7" s="512"/>
      <c r="G7" s="513"/>
      <c r="H7" s="514"/>
      <c r="I7" s="512"/>
      <c r="J7" s="513"/>
      <c r="K7" s="514"/>
      <c r="L7" s="516" t="s">
        <v>376</v>
      </c>
      <c r="M7" s="517"/>
      <c r="N7" s="518"/>
      <c r="O7" s="512"/>
      <c r="P7" s="513"/>
      <c r="Q7" s="514"/>
      <c r="R7" s="499"/>
      <c r="S7" s="500"/>
    </row>
    <row r="8" spans="1:19" thickBot="1">
      <c r="A8" s="493" t="s">
        <v>9</v>
      </c>
      <c r="B8" s="494"/>
      <c r="C8" s="379" t="s">
        <v>6</v>
      </c>
      <c r="D8" s="379" t="s">
        <v>7</v>
      </c>
      <c r="E8" s="379" t="s">
        <v>2</v>
      </c>
      <c r="F8" s="379" t="s">
        <v>6</v>
      </c>
      <c r="G8" s="379" t="s">
        <v>7</v>
      </c>
      <c r="H8" s="379" t="s">
        <v>2</v>
      </c>
      <c r="I8" s="379" t="s">
        <v>6</v>
      </c>
      <c r="J8" s="379" t="s">
        <v>7</v>
      </c>
      <c r="K8" s="379" t="s">
        <v>2</v>
      </c>
      <c r="L8" s="379" t="s">
        <v>6</v>
      </c>
      <c r="M8" s="379" t="s">
        <v>7</v>
      </c>
      <c r="N8" s="379" t="s">
        <v>2</v>
      </c>
      <c r="O8" s="379" t="s">
        <v>6</v>
      </c>
      <c r="P8" s="379" t="s">
        <v>7</v>
      </c>
      <c r="Q8" s="379" t="s">
        <v>2</v>
      </c>
      <c r="R8" s="501" t="s">
        <v>12</v>
      </c>
      <c r="S8" s="502"/>
    </row>
    <row r="9" spans="1:19" ht="15.75" customHeight="1">
      <c r="A9" s="495"/>
      <c r="B9" s="496"/>
      <c r="C9" s="383" t="s">
        <v>13</v>
      </c>
      <c r="D9" s="383" t="s">
        <v>14</v>
      </c>
      <c r="E9" s="383" t="s">
        <v>5</v>
      </c>
      <c r="F9" s="383" t="s">
        <v>13</v>
      </c>
      <c r="G9" s="383" t="s">
        <v>14</v>
      </c>
      <c r="H9" s="383" t="s">
        <v>5</v>
      </c>
      <c r="I9" s="383" t="s">
        <v>13</v>
      </c>
      <c r="J9" s="383" t="s">
        <v>14</v>
      </c>
      <c r="K9" s="383" t="s">
        <v>5</v>
      </c>
      <c r="L9" s="383" t="s">
        <v>13</v>
      </c>
      <c r="M9" s="383" t="s">
        <v>14</v>
      </c>
      <c r="N9" s="383" t="s">
        <v>5</v>
      </c>
      <c r="O9" s="383" t="s">
        <v>13</v>
      </c>
      <c r="P9" s="383" t="s">
        <v>14</v>
      </c>
      <c r="Q9" s="383" t="s">
        <v>5</v>
      </c>
      <c r="R9" s="503"/>
      <c r="S9" s="504"/>
    </row>
    <row r="10" spans="1:19" ht="21" customHeight="1" thickBot="1">
      <c r="A10" s="527">
        <v>2016</v>
      </c>
      <c r="B10" s="339" t="s">
        <v>10</v>
      </c>
      <c r="C10" s="314">
        <v>118</v>
      </c>
      <c r="D10" s="314">
        <v>111</v>
      </c>
      <c r="E10" s="315">
        <f>SUM(C10:D10)</f>
        <v>229</v>
      </c>
      <c r="F10" s="314">
        <v>1852</v>
      </c>
      <c r="G10" s="314">
        <v>1742</v>
      </c>
      <c r="H10" s="315">
        <f>SUM(F10:G10)</f>
        <v>3594</v>
      </c>
      <c r="I10" s="314">
        <v>68</v>
      </c>
      <c r="J10" s="314">
        <v>63</v>
      </c>
      <c r="K10" s="315">
        <f>SUM(I10:J10)</f>
        <v>131</v>
      </c>
      <c r="L10" s="314">
        <v>6</v>
      </c>
      <c r="M10" s="314">
        <v>5</v>
      </c>
      <c r="N10" s="315">
        <f>SUM(L10:M10)</f>
        <v>11</v>
      </c>
      <c r="O10" s="315">
        <f>SUM(C10,F10,I10,L10)</f>
        <v>2044</v>
      </c>
      <c r="P10" s="315">
        <f>SUM(D10,G10,J10,M10)</f>
        <v>1921</v>
      </c>
      <c r="Q10" s="315">
        <f>SUM(O10:P10)</f>
        <v>3965</v>
      </c>
      <c r="R10" s="316" t="s">
        <v>37</v>
      </c>
      <c r="S10" s="528">
        <v>2016</v>
      </c>
    </row>
    <row r="11" spans="1:19" ht="21" customHeight="1" thickBot="1">
      <c r="A11" s="520"/>
      <c r="B11" s="340" t="s">
        <v>11</v>
      </c>
      <c r="C11" s="38">
        <v>178</v>
      </c>
      <c r="D11" s="38">
        <v>193</v>
      </c>
      <c r="E11" s="39">
        <f>SUM(C11:D11)</f>
        <v>371</v>
      </c>
      <c r="F11" s="38">
        <v>1458</v>
      </c>
      <c r="G11" s="38">
        <v>1686</v>
      </c>
      <c r="H11" s="39">
        <f>SUM(F11:G11)</f>
        <v>3144</v>
      </c>
      <c r="I11" s="38">
        <v>96</v>
      </c>
      <c r="J11" s="38">
        <v>108</v>
      </c>
      <c r="K11" s="39">
        <f>SUM(I11:J11)</f>
        <v>204</v>
      </c>
      <c r="L11" s="38">
        <v>4</v>
      </c>
      <c r="M11" s="38">
        <v>6</v>
      </c>
      <c r="N11" s="39">
        <f>SUM(L11:M11)</f>
        <v>10</v>
      </c>
      <c r="O11" s="39">
        <f>SUM(C11,F11,I11,L11)</f>
        <v>1736</v>
      </c>
      <c r="P11" s="39">
        <f>SUM(D11,G11,J11,M11)</f>
        <v>1993</v>
      </c>
      <c r="Q11" s="39">
        <f>SUM(O11:P11)</f>
        <v>3729</v>
      </c>
      <c r="R11" s="158" t="s">
        <v>38</v>
      </c>
      <c r="S11" s="525"/>
    </row>
    <row r="12" spans="1:19" ht="21" customHeight="1" thickBot="1">
      <c r="A12" s="521"/>
      <c r="B12" s="192" t="s">
        <v>8</v>
      </c>
      <c r="C12" s="193">
        <f>SUM(C10:C11)</f>
        <v>296</v>
      </c>
      <c r="D12" s="193">
        <f t="shared" ref="D12:P12" si="0">SUM(D10:D11)</f>
        <v>304</v>
      </c>
      <c r="E12" s="193">
        <f t="shared" si="0"/>
        <v>600</v>
      </c>
      <c r="F12" s="193">
        <f t="shared" si="0"/>
        <v>3310</v>
      </c>
      <c r="G12" s="193">
        <f t="shared" si="0"/>
        <v>3428</v>
      </c>
      <c r="H12" s="193">
        <f t="shared" si="0"/>
        <v>6738</v>
      </c>
      <c r="I12" s="193">
        <f t="shared" si="0"/>
        <v>164</v>
      </c>
      <c r="J12" s="193">
        <f t="shared" si="0"/>
        <v>171</v>
      </c>
      <c r="K12" s="193">
        <f t="shared" si="0"/>
        <v>335</v>
      </c>
      <c r="L12" s="193">
        <f t="shared" si="0"/>
        <v>10</v>
      </c>
      <c r="M12" s="193">
        <f t="shared" si="0"/>
        <v>11</v>
      </c>
      <c r="N12" s="193">
        <f t="shared" si="0"/>
        <v>21</v>
      </c>
      <c r="O12" s="193">
        <f t="shared" si="0"/>
        <v>3780</v>
      </c>
      <c r="P12" s="193">
        <f t="shared" si="0"/>
        <v>3914</v>
      </c>
      <c r="Q12" s="193">
        <f>SUM(Q10:Q11)</f>
        <v>7694</v>
      </c>
      <c r="R12" s="337" t="s">
        <v>5</v>
      </c>
      <c r="S12" s="526"/>
    </row>
    <row r="13" spans="1:19" ht="21" customHeight="1" thickBot="1">
      <c r="A13" s="482">
        <v>2017</v>
      </c>
      <c r="B13" s="341" t="s">
        <v>10</v>
      </c>
      <c r="C13" s="174">
        <v>81</v>
      </c>
      <c r="D13" s="174">
        <v>71</v>
      </c>
      <c r="E13" s="160">
        <f>SUM(C13:D13)</f>
        <v>152</v>
      </c>
      <c r="F13" s="174">
        <v>1824</v>
      </c>
      <c r="G13" s="174">
        <v>1671</v>
      </c>
      <c r="H13" s="160">
        <f>SUM(F13:G13)</f>
        <v>3495</v>
      </c>
      <c r="I13" s="174">
        <v>133</v>
      </c>
      <c r="J13" s="174">
        <v>112</v>
      </c>
      <c r="K13" s="160">
        <f>SUM(I13:J13)</f>
        <v>245</v>
      </c>
      <c r="L13" s="174">
        <v>7</v>
      </c>
      <c r="M13" s="174">
        <v>8</v>
      </c>
      <c r="N13" s="160">
        <f>SUM(L13:M13)</f>
        <v>15</v>
      </c>
      <c r="O13" s="160">
        <f>SUM(C13,F13,I13,L13)</f>
        <v>2045</v>
      </c>
      <c r="P13" s="160">
        <f>SUM(D13,G13,J13,M13)</f>
        <v>1862</v>
      </c>
      <c r="Q13" s="160">
        <f>SUM(O13:P13)</f>
        <v>3907</v>
      </c>
      <c r="R13" s="203" t="s">
        <v>37</v>
      </c>
      <c r="S13" s="484">
        <v>2017</v>
      </c>
    </row>
    <row r="14" spans="1:19" ht="21" customHeight="1" thickBot="1">
      <c r="A14" s="482"/>
      <c r="B14" s="342" t="s">
        <v>11</v>
      </c>
      <c r="C14" s="44">
        <v>174</v>
      </c>
      <c r="D14" s="44">
        <v>169</v>
      </c>
      <c r="E14" s="30">
        <f>SUM(C14:D14)</f>
        <v>343</v>
      </c>
      <c r="F14" s="44">
        <v>1573</v>
      </c>
      <c r="G14" s="44">
        <v>1799</v>
      </c>
      <c r="H14" s="30">
        <f>SUM(F14:G14)</f>
        <v>3372</v>
      </c>
      <c r="I14" s="44">
        <v>136</v>
      </c>
      <c r="J14" s="44">
        <v>172</v>
      </c>
      <c r="K14" s="30">
        <f>SUM(I14:J14)</f>
        <v>308</v>
      </c>
      <c r="L14" s="44">
        <v>15</v>
      </c>
      <c r="M14" s="44">
        <v>16</v>
      </c>
      <c r="N14" s="30">
        <f>SUM(L14:M14)</f>
        <v>31</v>
      </c>
      <c r="O14" s="30">
        <f>SUM(C14,F14,I14,L14)</f>
        <v>1898</v>
      </c>
      <c r="P14" s="30">
        <f>SUM(D14,G14,J14,M14)</f>
        <v>2156</v>
      </c>
      <c r="Q14" s="30">
        <f>SUM(O14:P14)</f>
        <v>4054</v>
      </c>
      <c r="R14" s="159" t="s">
        <v>38</v>
      </c>
      <c r="S14" s="484"/>
    </row>
    <row r="15" spans="1:19" ht="21" customHeight="1" thickBot="1">
      <c r="A15" s="483"/>
      <c r="B15" s="179" t="s">
        <v>2</v>
      </c>
      <c r="C15" s="205">
        <f>SUM(C13:C14)</f>
        <v>255</v>
      </c>
      <c r="D15" s="205">
        <f t="shared" ref="D15:P15" si="1">SUM(D13:D14)</f>
        <v>240</v>
      </c>
      <c r="E15" s="205">
        <f t="shared" si="1"/>
        <v>495</v>
      </c>
      <c r="F15" s="205">
        <f t="shared" si="1"/>
        <v>3397</v>
      </c>
      <c r="G15" s="205">
        <f t="shared" si="1"/>
        <v>3470</v>
      </c>
      <c r="H15" s="205">
        <f t="shared" si="1"/>
        <v>6867</v>
      </c>
      <c r="I15" s="205">
        <f t="shared" si="1"/>
        <v>269</v>
      </c>
      <c r="J15" s="205">
        <f t="shared" si="1"/>
        <v>284</v>
      </c>
      <c r="K15" s="205">
        <f t="shared" si="1"/>
        <v>553</v>
      </c>
      <c r="L15" s="205">
        <f t="shared" si="1"/>
        <v>22</v>
      </c>
      <c r="M15" s="205">
        <f t="shared" si="1"/>
        <v>24</v>
      </c>
      <c r="N15" s="205">
        <f t="shared" si="1"/>
        <v>46</v>
      </c>
      <c r="O15" s="205">
        <f t="shared" si="1"/>
        <v>3943</v>
      </c>
      <c r="P15" s="205">
        <f t="shared" si="1"/>
        <v>4018</v>
      </c>
      <c r="Q15" s="205">
        <f>SUM(Q13:Q14)</f>
        <v>7961</v>
      </c>
      <c r="R15" s="338" t="s">
        <v>5</v>
      </c>
      <c r="S15" s="485"/>
    </row>
    <row r="16" spans="1:19" ht="21" customHeight="1" thickBot="1">
      <c r="A16" s="520">
        <v>2018</v>
      </c>
      <c r="B16" s="343" t="s">
        <v>10</v>
      </c>
      <c r="C16" s="173">
        <v>98</v>
      </c>
      <c r="D16" s="173">
        <v>72</v>
      </c>
      <c r="E16" s="59">
        <f>SUM(C16:D16)</f>
        <v>170</v>
      </c>
      <c r="F16" s="173">
        <v>1836</v>
      </c>
      <c r="G16" s="173">
        <v>1732</v>
      </c>
      <c r="H16" s="59">
        <f>SUM(F16:G16)</f>
        <v>3568</v>
      </c>
      <c r="I16" s="173">
        <v>87</v>
      </c>
      <c r="J16" s="173">
        <v>85</v>
      </c>
      <c r="K16" s="59">
        <f>SUM(I16:J16)</f>
        <v>172</v>
      </c>
      <c r="L16" s="173">
        <v>4</v>
      </c>
      <c r="M16" s="173">
        <v>5</v>
      </c>
      <c r="N16" s="59">
        <f>SUM(L16:M16)</f>
        <v>9</v>
      </c>
      <c r="O16" s="59">
        <f>SUM(C16,F16,I16,L16)</f>
        <v>2025</v>
      </c>
      <c r="P16" s="59">
        <f>SUM(D16,G16,J16,M16)</f>
        <v>1894</v>
      </c>
      <c r="Q16" s="59">
        <f>SUM(O16:P16)</f>
        <v>3919</v>
      </c>
      <c r="R16" s="204" t="s">
        <v>37</v>
      </c>
      <c r="S16" s="525">
        <v>2018</v>
      </c>
    </row>
    <row r="17" spans="1:19" ht="21" customHeight="1" thickBot="1">
      <c r="A17" s="520"/>
      <c r="B17" s="340" t="s">
        <v>11</v>
      </c>
      <c r="C17" s="38">
        <v>162</v>
      </c>
      <c r="D17" s="38">
        <v>136</v>
      </c>
      <c r="E17" s="39">
        <f>SUM(C17:D17)</f>
        <v>298</v>
      </c>
      <c r="F17" s="38">
        <v>1464</v>
      </c>
      <c r="G17" s="38">
        <v>1666</v>
      </c>
      <c r="H17" s="39">
        <f>SUM(F17:G17)</f>
        <v>3130</v>
      </c>
      <c r="I17" s="38">
        <v>90</v>
      </c>
      <c r="J17" s="38">
        <v>103</v>
      </c>
      <c r="K17" s="39">
        <f>SUM(I17:J17)</f>
        <v>193</v>
      </c>
      <c r="L17" s="38">
        <v>7</v>
      </c>
      <c r="M17" s="38">
        <v>7</v>
      </c>
      <c r="N17" s="39">
        <f>SUM(L17:M17)</f>
        <v>14</v>
      </c>
      <c r="O17" s="39">
        <f>SUM(C17,F17,I17,L17)</f>
        <v>1723</v>
      </c>
      <c r="P17" s="39">
        <f>SUM(D17,G17,J17,M17)</f>
        <v>1912</v>
      </c>
      <c r="Q17" s="39">
        <f>SUM(O17:P17)</f>
        <v>3635</v>
      </c>
      <c r="R17" s="158" t="s">
        <v>38</v>
      </c>
      <c r="S17" s="525"/>
    </row>
    <row r="18" spans="1:19" ht="21" customHeight="1" thickBot="1">
      <c r="A18" s="521"/>
      <c r="B18" s="192" t="s">
        <v>2</v>
      </c>
      <c r="C18" s="193">
        <f>SUM(C16:C17)</f>
        <v>260</v>
      </c>
      <c r="D18" s="193">
        <f t="shared" ref="D18:P18" si="2">SUM(D16:D17)</f>
        <v>208</v>
      </c>
      <c r="E18" s="193">
        <f t="shared" si="2"/>
        <v>468</v>
      </c>
      <c r="F18" s="193">
        <f t="shared" si="2"/>
        <v>3300</v>
      </c>
      <c r="G18" s="193">
        <f t="shared" si="2"/>
        <v>3398</v>
      </c>
      <c r="H18" s="193">
        <f t="shared" si="2"/>
        <v>6698</v>
      </c>
      <c r="I18" s="193">
        <f t="shared" si="2"/>
        <v>177</v>
      </c>
      <c r="J18" s="193">
        <f t="shared" si="2"/>
        <v>188</v>
      </c>
      <c r="K18" s="193">
        <f t="shared" si="2"/>
        <v>365</v>
      </c>
      <c r="L18" s="193">
        <f t="shared" si="2"/>
        <v>11</v>
      </c>
      <c r="M18" s="193">
        <f t="shared" si="2"/>
        <v>12</v>
      </c>
      <c r="N18" s="193">
        <f t="shared" si="2"/>
        <v>23</v>
      </c>
      <c r="O18" s="193">
        <f t="shared" si="2"/>
        <v>3748</v>
      </c>
      <c r="P18" s="193">
        <f t="shared" si="2"/>
        <v>3806</v>
      </c>
      <c r="Q18" s="193">
        <f>SUM(Q16:Q17)</f>
        <v>7554</v>
      </c>
      <c r="R18" s="337" t="s">
        <v>5</v>
      </c>
      <c r="S18" s="526"/>
    </row>
    <row r="19" spans="1:19" ht="21" customHeight="1" thickBot="1">
      <c r="A19" s="482">
        <v>2019</v>
      </c>
      <c r="B19" s="341" t="s">
        <v>10</v>
      </c>
      <c r="C19" s="174">
        <v>83</v>
      </c>
      <c r="D19" s="174">
        <v>99</v>
      </c>
      <c r="E19" s="160">
        <f>SUM(C19:D19)</f>
        <v>182</v>
      </c>
      <c r="F19" s="174">
        <v>2035</v>
      </c>
      <c r="G19" s="174">
        <v>1919</v>
      </c>
      <c r="H19" s="160">
        <f>SUM(F19:G19)</f>
        <v>3954</v>
      </c>
      <c r="I19" s="174">
        <v>66</v>
      </c>
      <c r="J19" s="174">
        <v>67</v>
      </c>
      <c r="K19" s="160">
        <f>SUM(I19:J19)</f>
        <v>133</v>
      </c>
      <c r="L19" s="174">
        <v>4</v>
      </c>
      <c r="M19" s="174">
        <v>3</v>
      </c>
      <c r="N19" s="160">
        <f>SUM(L19:M19)</f>
        <v>7</v>
      </c>
      <c r="O19" s="160">
        <f>SUM(C19,F19,I19,L19)</f>
        <v>2188</v>
      </c>
      <c r="P19" s="160">
        <f>SUM(D19,G19,J19,M19)</f>
        <v>2088</v>
      </c>
      <c r="Q19" s="160">
        <f>SUM(O19:P19)</f>
        <v>4276</v>
      </c>
      <c r="R19" s="203" t="s">
        <v>37</v>
      </c>
      <c r="S19" s="484">
        <v>2019</v>
      </c>
    </row>
    <row r="20" spans="1:19" ht="21" customHeight="1" thickBot="1">
      <c r="A20" s="482"/>
      <c r="B20" s="342" t="s">
        <v>11</v>
      </c>
      <c r="C20" s="44">
        <v>165</v>
      </c>
      <c r="D20" s="44">
        <v>137</v>
      </c>
      <c r="E20" s="30">
        <f>SUM(C20:D20)</f>
        <v>302</v>
      </c>
      <c r="F20" s="44">
        <v>1778</v>
      </c>
      <c r="G20" s="44">
        <v>2005</v>
      </c>
      <c r="H20" s="30">
        <f>SUM(F20:G20)</f>
        <v>3783</v>
      </c>
      <c r="I20" s="44">
        <v>94</v>
      </c>
      <c r="J20" s="44">
        <v>106</v>
      </c>
      <c r="K20" s="30">
        <f>SUM(I20:J20)</f>
        <v>200</v>
      </c>
      <c r="L20" s="44">
        <v>5</v>
      </c>
      <c r="M20" s="44">
        <v>6</v>
      </c>
      <c r="N20" s="30">
        <f>SUM(L20:M20)</f>
        <v>11</v>
      </c>
      <c r="O20" s="30">
        <f>SUM(C20,F20,I20,L20)</f>
        <v>2042</v>
      </c>
      <c r="P20" s="30">
        <f>SUM(D20,G20,J20,M20)</f>
        <v>2254</v>
      </c>
      <c r="Q20" s="30">
        <f>SUM(O20:P20)</f>
        <v>4296</v>
      </c>
      <c r="R20" s="159" t="s">
        <v>38</v>
      </c>
      <c r="S20" s="484"/>
    </row>
    <row r="21" spans="1:19" ht="21" customHeight="1" thickBot="1">
      <c r="A21" s="483"/>
      <c r="B21" s="179" t="s">
        <v>2</v>
      </c>
      <c r="C21" s="205">
        <f>SUM(C19:C20)</f>
        <v>248</v>
      </c>
      <c r="D21" s="205">
        <f t="shared" ref="D21:P21" si="3">SUM(D19:D20)</f>
        <v>236</v>
      </c>
      <c r="E21" s="205">
        <f t="shared" si="3"/>
        <v>484</v>
      </c>
      <c r="F21" s="205">
        <f t="shared" si="3"/>
        <v>3813</v>
      </c>
      <c r="G21" s="205">
        <f t="shared" si="3"/>
        <v>3924</v>
      </c>
      <c r="H21" s="205">
        <f t="shared" si="3"/>
        <v>7737</v>
      </c>
      <c r="I21" s="205">
        <f t="shared" si="3"/>
        <v>160</v>
      </c>
      <c r="J21" s="205">
        <f t="shared" si="3"/>
        <v>173</v>
      </c>
      <c r="K21" s="205">
        <f t="shared" si="3"/>
        <v>333</v>
      </c>
      <c r="L21" s="205">
        <f t="shared" si="3"/>
        <v>9</v>
      </c>
      <c r="M21" s="205">
        <f t="shared" si="3"/>
        <v>9</v>
      </c>
      <c r="N21" s="205">
        <f t="shared" si="3"/>
        <v>18</v>
      </c>
      <c r="O21" s="205">
        <f t="shared" si="3"/>
        <v>4230</v>
      </c>
      <c r="P21" s="205">
        <f t="shared" si="3"/>
        <v>4342</v>
      </c>
      <c r="Q21" s="205">
        <f>SUM(Q19:Q20)</f>
        <v>8572</v>
      </c>
      <c r="R21" s="338" t="s">
        <v>5</v>
      </c>
      <c r="S21" s="485"/>
    </row>
    <row r="22" spans="1:19" ht="21" customHeight="1" thickBot="1">
      <c r="A22" s="520" t="s">
        <v>374</v>
      </c>
      <c r="B22" s="343" t="s">
        <v>10</v>
      </c>
      <c r="C22" s="173">
        <v>43</v>
      </c>
      <c r="D22" s="173">
        <v>127</v>
      </c>
      <c r="E22" s="59">
        <f>SUM(C22:D22)</f>
        <v>170</v>
      </c>
      <c r="F22" s="173">
        <v>1505</v>
      </c>
      <c r="G22" s="173">
        <v>1432</v>
      </c>
      <c r="H22" s="59">
        <f>SUM(F22:G22)</f>
        <v>2937</v>
      </c>
      <c r="I22" s="173">
        <v>119</v>
      </c>
      <c r="J22" s="173">
        <v>126</v>
      </c>
      <c r="K22" s="59">
        <f>SUM(I22:J22)</f>
        <v>245</v>
      </c>
      <c r="L22" s="173">
        <v>0</v>
      </c>
      <c r="M22" s="173">
        <v>0</v>
      </c>
      <c r="N22" s="59">
        <f>SUM(L22:M22)</f>
        <v>0</v>
      </c>
      <c r="O22" s="59">
        <f>SUM(C22,F22,I22,L22)</f>
        <v>1667</v>
      </c>
      <c r="P22" s="59">
        <f>SUM(D22,G22,J22,M22)</f>
        <v>1685</v>
      </c>
      <c r="Q22" s="59">
        <f>SUM(O22:P22)</f>
        <v>3352</v>
      </c>
      <c r="R22" s="204" t="s">
        <v>37</v>
      </c>
      <c r="S22" s="525" t="s">
        <v>437</v>
      </c>
    </row>
    <row r="23" spans="1:19" ht="21" customHeight="1" thickBot="1">
      <c r="A23" s="520"/>
      <c r="B23" s="340" t="s">
        <v>11</v>
      </c>
      <c r="C23" s="38">
        <v>127</v>
      </c>
      <c r="D23" s="38">
        <v>141</v>
      </c>
      <c r="E23" s="39">
        <f>SUM(C23:D23)</f>
        <v>268</v>
      </c>
      <c r="F23" s="38">
        <v>1225</v>
      </c>
      <c r="G23" s="38">
        <v>1430</v>
      </c>
      <c r="H23" s="39">
        <f>SUM(F23:G23)</f>
        <v>2655</v>
      </c>
      <c r="I23" s="38">
        <v>144</v>
      </c>
      <c r="J23" s="38">
        <v>170</v>
      </c>
      <c r="K23" s="39">
        <f>SUM(I23:J23)</f>
        <v>314</v>
      </c>
      <c r="L23" s="38">
        <v>0</v>
      </c>
      <c r="M23" s="38">
        <v>0</v>
      </c>
      <c r="N23" s="39">
        <f>SUM(L23:M23)</f>
        <v>0</v>
      </c>
      <c r="O23" s="39">
        <f>SUM(C23,F23,I23,L23)</f>
        <v>1496</v>
      </c>
      <c r="P23" s="39">
        <f>SUM(D23,G23,J23,M23)</f>
        <v>1741</v>
      </c>
      <c r="Q23" s="39">
        <f>SUM(O23:P23)</f>
        <v>3237</v>
      </c>
      <c r="R23" s="158" t="s">
        <v>38</v>
      </c>
      <c r="S23" s="525"/>
    </row>
    <row r="24" spans="1:19" ht="21" customHeight="1">
      <c r="A24" s="521"/>
      <c r="B24" s="192" t="s">
        <v>2</v>
      </c>
      <c r="C24" s="193">
        <f>SUM(C22:C23)</f>
        <v>170</v>
      </c>
      <c r="D24" s="193">
        <f t="shared" ref="D24:P24" si="4">SUM(D22:D23)</f>
        <v>268</v>
      </c>
      <c r="E24" s="193">
        <f t="shared" si="4"/>
        <v>438</v>
      </c>
      <c r="F24" s="193">
        <f t="shared" si="4"/>
        <v>2730</v>
      </c>
      <c r="G24" s="193">
        <f t="shared" si="4"/>
        <v>2862</v>
      </c>
      <c r="H24" s="193">
        <f t="shared" si="4"/>
        <v>5592</v>
      </c>
      <c r="I24" s="193">
        <f t="shared" si="4"/>
        <v>263</v>
      </c>
      <c r="J24" s="193">
        <f t="shared" si="4"/>
        <v>296</v>
      </c>
      <c r="K24" s="193">
        <f t="shared" si="4"/>
        <v>559</v>
      </c>
      <c r="L24" s="193">
        <f>SUM(L22:L23)</f>
        <v>0</v>
      </c>
      <c r="M24" s="193">
        <f t="shared" si="4"/>
        <v>0</v>
      </c>
      <c r="N24" s="193">
        <f t="shared" si="4"/>
        <v>0</v>
      </c>
      <c r="O24" s="193">
        <f t="shared" si="4"/>
        <v>3163</v>
      </c>
      <c r="P24" s="193">
        <f t="shared" si="4"/>
        <v>3426</v>
      </c>
      <c r="Q24" s="193">
        <f>SUM(Q22:Q23)</f>
        <v>6589</v>
      </c>
      <c r="R24" s="337" t="s">
        <v>5</v>
      </c>
      <c r="S24" s="526"/>
    </row>
    <row r="25" spans="1:19" ht="15" customHeight="1">
      <c r="A25" s="515" t="s">
        <v>434</v>
      </c>
      <c r="B25" s="515"/>
      <c r="C25" s="515"/>
      <c r="D25" s="515"/>
      <c r="E25" s="515"/>
      <c r="F25" s="515"/>
      <c r="G25" s="515"/>
      <c r="H25" s="515"/>
      <c r="I25" s="515"/>
      <c r="J25" s="523" t="s">
        <v>435</v>
      </c>
      <c r="K25" s="524"/>
      <c r="L25" s="524"/>
      <c r="M25" s="524"/>
      <c r="N25" s="524"/>
      <c r="O25" s="524"/>
      <c r="P25" s="524"/>
      <c r="Q25" s="524"/>
      <c r="R25" s="524"/>
      <c r="S25" s="524"/>
    </row>
    <row r="26" spans="1:19" ht="27.75" customHeight="1">
      <c r="A26" s="515" t="s">
        <v>433</v>
      </c>
      <c r="B26" s="515"/>
      <c r="C26" s="515"/>
      <c r="D26" s="515"/>
      <c r="E26" s="515"/>
      <c r="F26" s="515"/>
      <c r="G26" s="515"/>
      <c r="H26" s="515"/>
      <c r="I26" s="515"/>
      <c r="J26" s="529" t="s">
        <v>436</v>
      </c>
      <c r="K26" s="529"/>
      <c r="L26" s="529"/>
      <c r="M26" s="529"/>
      <c r="N26" s="529"/>
      <c r="O26" s="529"/>
      <c r="P26" s="529"/>
      <c r="Q26" s="529"/>
      <c r="R26" s="529"/>
      <c r="S26" s="529"/>
    </row>
    <row r="27" spans="1:19" ht="42" customHeight="1">
      <c r="D27" s="32"/>
      <c r="E27" s="32"/>
      <c r="F27" s="32"/>
      <c r="G27" s="32"/>
      <c r="H27" s="32"/>
    </row>
    <row r="28" spans="1:19">
      <c r="E28" s="25"/>
      <c r="F28" s="25"/>
      <c r="G28" s="25"/>
      <c r="H28" s="25"/>
      <c r="I28" s="365"/>
    </row>
    <row r="29" spans="1:19">
      <c r="E29" s="25"/>
      <c r="F29" s="25"/>
      <c r="G29" s="25"/>
      <c r="H29" s="25"/>
      <c r="I29" s="365"/>
    </row>
    <row r="30" spans="1:19">
      <c r="E30" s="25"/>
      <c r="F30" s="25"/>
      <c r="G30" s="25"/>
      <c r="H30" s="25"/>
      <c r="I30" s="365"/>
    </row>
    <row r="31" spans="1:19">
      <c r="E31" s="25"/>
      <c r="F31" s="25"/>
      <c r="G31" s="25"/>
      <c r="H31" s="25"/>
      <c r="I31" s="365"/>
    </row>
    <row r="32" spans="1:19">
      <c r="E32" s="25"/>
      <c r="F32" s="25"/>
      <c r="G32" s="25"/>
      <c r="H32" s="25"/>
      <c r="I32" s="365"/>
    </row>
  </sheetData>
  <mergeCells count="26">
    <mergeCell ref="A26:I26"/>
    <mergeCell ref="A25:I25"/>
    <mergeCell ref="J26:S26"/>
    <mergeCell ref="J25:S25"/>
    <mergeCell ref="A1:S1"/>
    <mergeCell ref="A2:S2"/>
    <mergeCell ref="A3:S3"/>
    <mergeCell ref="A4:S4"/>
    <mergeCell ref="A6:B9"/>
    <mergeCell ref="R6:S9"/>
    <mergeCell ref="L6:N6"/>
    <mergeCell ref="C6:E7"/>
    <mergeCell ref="F6:H7"/>
    <mergeCell ref="I6:K7"/>
    <mergeCell ref="O6:Q7"/>
    <mergeCell ref="L7:N7"/>
    <mergeCell ref="A22:A24"/>
    <mergeCell ref="S22:S24"/>
    <mergeCell ref="A10:A12"/>
    <mergeCell ref="S10:S12"/>
    <mergeCell ref="A19:A21"/>
    <mergeCell ref="S19:S21"/>
    <mergeCell ref="A16:A18"/>
    <mergeCell ref="S16:S18"/>
    <mergeCell ref="A13:A15"/>
    <mergeCell ref="S13:S15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rightToLeft="1" view="pageBreakPreview" zoomScale="98" zoomScaleNormal="100" zoomScaleSheetLayoutView="98" workbookViewId="0">
      <selection activeCell="L8" sqref="L8"/>
    </sheetView>
  </sheetViews>
  <sheetFormatPr defaultColWidth="9.140625" defaultRowHeight="15"/>
  <cols>
    <col min="1" max="1" width="23.28515625" style="308" customWidth="1"/>
    <col min="2" max="10" width="9.28515625" style="308" customWidth="1"/>
    <col min="11" max="11" width="31.28515625" style="308" customWidth="1"/>
    <col min="12" max="16384" width="9.140625" style="307"/>
  </cols>
  <sheetData>
    <row r="1" spans="1:11" ht="39.75" customHeight="1" thickBot="1">
      <c r="A1" s="462" t="s">
        <v>368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2020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5.25" customHeight="1">
      <c r="A3" s="465" t="s">
        <v>408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>
        <v>2020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35" customFormat="1" ht="16.899999999999999" customHeight="1">
      <c r="A5" s="66" t="s">
        <v>161</v>
      </c>
      <c r="B5" s="67"/>
      <c r="C5" s="67"/>
      <c r="D5" s="67"/>
      <c r="E5" s="67"/>
      <c r="F5" s="67"/>
      <c r="G5" s="67"/>
      <c r="H5" s="67"/>
      <c r="I5" s="67"/>
      <c r="J5" s="309"/>
      <c r="K5" s="69" t="s">
        <v>162</v>
      </c>
    </row>
    <row r="6" spans="1:11" ht="20.100000000000001" customHeight="1" thickBot="1">
      <c r="A6" s="471" t="s">
        <v>387</v>
      </c>
      <c r="B6" s="474" t="s">
        <v>1</v>
      </c>
      <c r="C6" s="474"/>
      <c r="D6" s="474"/>
      <c r="E6" s="474" t="s">
        <v>16</v>
      </c>
      <c r="F6" s="474"/>
      <c r="G6" s="474"/>
      <c r="H6" s="474" t="s">
        <v>2</v>
      </c>
      <c r="I6" s="474"/>
      <c r="J6" s="474"/>
      <c r="K6" s="475" t="s">
        <v>386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37" t="s">
        <v>6</v>
      </c>
      <c r="C8" s="37" t="s">
        <v>7</v>
      </c>
      <c r="D8" s="37" t="s">
        <v>2</v>
      </c>
      <c r="E8" s="37" t="s">
        <v>6</v>
      </c>
      <c r="F8" s="37" t="s">
        <v>7</v>
      </c>
      <c r="G8" s="37" t="s">
        <v>2</v>
      </c>
      <c r="H8" s="37" t="s">
        <v>6</v>
      </c>
      <c r="I8" s="37" t="s">
        <v>7</v>
      </c>
      <c r="J8" s="37" t="s">
        <v>2</v>
      </c>
      <c r="K8" s="476"/>
    </row>
    <row r="9" spans="1:11" ht="14.25">
      <c r="A9" s="473"/>
      <c r="B9" s="65" t="s">
        <v>13</v>
      </c>
      <c r="C9" s="65" t="s">
        <v>14</v>
      </c>
      <c r="D9" s="65" t="s">
        <v>5</v>
      </c>
      <c r="E9" s="65" t="s">
        <v>13</v>
      </c>
      <c r="F9" s="65" t="s">
        <v>14</v>
      </c>
      <c r="G9" s="65" t="s">
        <v>5</v>
      </c>
      <c r="H9" s="65" t="s">
        <v>13</v>
      </c>
      <c r="I9" s="65" t="s">
        <v>14</v>
      </c>
      <c r="J9" s="65" t="s">
        <v>5</v>
      </c>
      <c r="K9" s="477"/>
    </row>
    <row r="10" spans="1:11" ht="38.25" customHeight="1" thickBot="1">
      <c r="A10" s="326" t="s">
        <v>385</v>
      </c>
      <c r="B10" s="396">
        <v>0</v>
      </c>
      <c r="C10" s="396">
        <v>0</v>
      </c>
      <c r="D10" s="397">
        <f>SUM(B10:C10)</f>
        <v>0</v>
      </c>
      <c r="E10" s="396">
        <v>0</v>
      </c>
      <c r="F10" s="396">
        <v>0</v>
      </c>
      <c r="G10" s="397">
        <f>SUM(E10:F10)</f>
        <v>0</v>
      </c>
      <c r="H10" s="397">
        <f>SUM(B10,E10)</f>
        <v>0</v>
      </c>
      <c r="I10" s="397">
        <f>SUM(C10,F10)</f>
        <v>0</v>
      </c>
      <c r="J10" s="397">
        <f>SUM(H10:I10)</f>
        <v>0</v>
      </c>
      <c r="K10" s="399" t="s">
        <v>409</v>
      </c>
    </row>
    <row r="11" spans="1:11" ht="38.25" customHeight="1" thickBot="1">
      <c r="A11" s="74" t="s">
        <v>384</v>
      </c>
      <c r="B11" s="234">
        <v>4</v>
      </c>
      <c r="C11" s="234">
        <v>7</v>
      </c>
      <c r="D11" s="235">
        <f>SUM(B11:C11)</f>
        <v>11</v>
      </c>
      <c r="E11" s="234">
        <v>4</v>
      </c>
      <c r="F11" s="234">
        <v>1</v>
      </c>
      <c r="G11" s="235">
        <f>SUM(E11:F11)</f>
        <v>5</v>
      </c>
      <c r="H11" s="235">
        <f t="shared" ref="H11:I13" si="0">SUM(B11,E11)</f>
        <v>8</v>
      </c>
      <c r="I11" s="235">
        <f t="shared" si="0"/>
        <v>8</v>
      </c>
      <c r="J11" s="235">
        <f>SUM(D11,G11)</f>
        <v>16</v>
      </c>
      <c r="K11" s="400" t="s">
        <v>410</v>
      </c>
    </row>
    <row r="12" spans="1:11" ht="38.25" customHeight="1" thickBot="1">
      <c r="A12" s="267" t="s">
        <v>366</v>
      </c>
      <c r="B12" s="189">
        <v>12</v>
      </c>
      <c r="C12" s="189">
        <v>41</v>
      </c>
      <c r="D12" s="190">
        <f>SUM(B12:C12)</f>
        <v>53</v>
      </c>
      <c r="E12" s="189">
        <v>25</v>
      </c>
      <c r="F12" s="189">
        <v>42</v>
      </c>
      <c r="G12" s="190">
        <f>SUM(E12:F12)</f>
        <v>67</v>
      </c>
      <c r="H12" s="190">
        <f t="shared" si="0"/>
        <v>37</v>
      </c>
      <c r="I12" s="190">
        <f t="shared" si="0"/>
        <v>83</v>
      </c>
      <c r="J12" s="190">
        <f>SUM(D12,G12)</f>
        <v>120</v>
      </c>
      <c r="K12" s="401" t="s">
        <v>411</v>
      </c>
    </row>
    <row r="13" spans="1:11" ht="38.25" customHeight="1">
      <c r="A13" s="75" t="s">
        <v>367</v>
      </c>
      <c r="B13" s="201">
        <v>8</v>
      </c>
      <c r="C13" s="201">
        <v>15</v>
      </c>
      <c r="D13" s="202">
        <f>SUM(B13:C13)</f>
        <v>23</v>
      </c>
      <c r="E13" s="201">
        <v>37</v>
      </c>
      <c r="F13" s="201">
        <v>35</v>
      </c>
      <c r="G13" s="202">
        <f>SUM(E13:F13)</f>
        <v>72</v>
      </c>
      <c r="H13" s="202">
        <f t="shared" si="0"/>
        <v>45</v>
      </c>
      <c r="I13" s="202">
        <f t="shared" si="0"/>
        <v>50</v>
      </c>
      <c r="J13" s="202">
        <f>SUM(D13,G13)</f>
        <v>95</v>
      </c>
      <c r="K13" s="402" t="s">
        <v>412</v>
      </c>
    </row>
    <row r="14" spans="1:11" ht="29.25" customHeight="1">
      <c r="A14" s="395" t="s">
        <v>2</v>
      </c>
      <c r="B14" s="397">
        <f>SUM(B10:B13)</f>
        <v>24</v>
      </c>
      <c r="C14" s="397">
        <f t="shared" ref="C14:J14" si="1">SUM(C10:C13)</f>
        <v>63</v>
      </c>
      <c r="D14" s="397">
        <f t="shared" si="1"/>
        <v>87</v>
      </c>
      <c r="E14" s="397">
        <f t="shared" si="1"/>
        <v>66</v>
      </c>
      <c r="F14" s="397">
        <f t="shared" si="1"/>
        <v>78</v>
      </c>
      <c r="G14" s="397">
        <f t="shared" si="1"/>
        <v>144</v>
      </c>
      <c r="H14" s="397">
        <f t="shared" si="1"/>
        <v>90</v>
      </c>
      <c r="I14" s="397">
        <f t="shared" si="1"/>
        <v>141</v>
      </c>
      <c r="J14" s="397">
        <f t="shared" si="1"/>
        <v>231</v>
      </c>
      <c r="K14" s="399" t="s">
        <v>5</v>
      </c>
    </row>
    <row r="15" spans="1:11">
      <c r="B15" s="247"/>
      <c r="C15" s="247"/>
    </row>
    <row r="16" spans="1:11">
      <c r="B16" s="248"/>
      <c r="C16" s="248"/>
      <c r="D16" s="248"/>
    </row>
    <row r="17" spans="2:4">
      <c r="B17" s="248"/>
      <c r="C17" s="248"/>
      <c r="D17" s="248"/>
    </row>
    <row r="18" spans="2:4">
      <c r="B18" s="248"/>
      <c r="C18" s="248"/>
      <c r="D18" s="248"/>
    </row>
    <row r="19" spans="2:4">
      <c r="B19" s="248"/>
      <c r="C19" s="248"/>
      <c r="D19" s="248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rightToLeft="1" view="pageBreakPreview" zoomScale="98" zoomScaleNormal="100" zoomScaleSheetLayoutView="98" workbookViewId="0">
      <selection activeCell="F10" sqref="F10"/>
    </sheetView>
  </sheetViews>
  <sheetFormatPr defaultColWidth="9.140625" defaultRowHeight="15"/>
  <cols>
    <col min="1" max="1" width="23.28515625" style="308" customWidth="1"/>
    <col min="2" max="10" width="9.28515625" style="308" customWidth="1"/>
    <col min="11" max="11" width="31.28515625" style="308" customWidth="1"/>
    <col min="12" max="16384" width="9.140625" style="307"/>
  </cols>
  <sheetData>
    <row r="1" spans="1:11" ht="39.75" customHeight="1" thickBot="1">
      <c r="A1" s="462" t="s">
        <v>388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2020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36.75" customHeight="1">
      <c r="A3" s="530" t="s">
        <v>413</v>
      </c>
      <c r="B3" s="531"/>
      <c r="C3" s="531"/>
      <c r="D3" s="531"/>
      <c r="E3" s="531"/>
      <c r="F3" s="531"/>
      <c r="G3" s="531"/>
      <c r="H3" s="531"/>
      <c r="I3" s="531"/>
      <c r="J3" s="531"/>
      <c r="K3" s="532"/>
    </row>
    <row r="4" spans="1:11" ht="15.75">
      <c r="A4" s="468">
        <v>2020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35" customFormat="1" ht="16.899999999999999" customHeight="1">
      <c r="A5" s="66" t="s">
        <v>163</v>
      </c>
      <c r="B5" s="67"/>
      <c r="C5" s="67"/>
      <c r="D5" s="67"/>
      <c r="E5" s="67"/>
      <c r="F5" s="67"/>
      <c r="G5" s="67"/>
      <c r="H5" s="67"/>
      <c r="I5" s="67"/>
      <c r="J5" s="309"/>
      <c r="K5" s="69" t="s">
        <v>164</v>
      </c>
    </row>
    <row r="6" spans="1:11" ht="20.100000000000001" customHeight="1" thickBot="1">
      <c r="A6" s="471" t="s">
        <v>387</v>
      </c>
      <c r="B6" s="474" t="s">
        <v>1</v>
      </c>
      <c r="C6" s="474"/>
      <c r="D6" s="474"/>
      <c r="E6" s="474" t="s">
        <v>16</v>
      </c>
      <c r="F6" s="474"/>
      <c r="G6" s="474"/>
      <c r="H6" s="474" t="s">
        <v>2</v>
      </c>
      <c r="I6" s="474"/>
      <c r="J6" s="474"/>
      <c r="K6" s="475" t="s">
        <v>386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37" t="s">
        <v>6</v>
      </c>
      <c r="C8" s="37" t="s">
        <v>7</v>
      </c>
      <c r="D8" s="37" t="s">
        <v>2</v>
      </c>
      <c r="E8" s="37" t="s">
        <v>6</v>
      </c>
      <c r="F8" s="37" t="s">
        <v>7</v>
      </c>
      <c r="G8" s="37" t="s">
        <v>2</v>
      </c>
      <c r="H8" s="37" t="s">
        <v>6</v>
      </c>
      <c r="I8" s="37" t="s">
        <v>7</v>
      </c>
      <c r="J8" s="37" t="s">
        <v>2</v>
      </c>
      <c r="K8" s="476"/>
    </row>
    <row r="9" spans="1:11" ht="14.25">
      <c r="A9" s="473"/>
      <c r="B9" s="65" t="s">
        <v>13</v>
      </c>
      <c r="C9" s="65" t="s">
        <v>14</v>
      </c>
      <c r="D9" s="65" t="s">
        <v>5</v>
      </c>
      <c r="E9" s="65" t="s">
        <v>13</v>
      </c>
      <c r="F9" s="65" t="s">
        <v>14</v>
      </c>
      <c r="G9" s="65" t="s">
        <v>5</v>
      </c>
      <c r="H9" s="65" t="s">
        <v>13</v>
      </c>
      <c r="I9" s="65" t="s">
        <v>14</v>
      </c>
      <c r="J9" s="65" t="s">
        <v>5</v>
      </c>
      <c r="K9" s="477"/>
    </row>
    <row r="10" spans="1:11" ht="38.25" customHeight="1" thickBot="1">
      <c r="A10" s="326" t="s">
        <v>399</v>
      </c>
      <c r="B10" s="396">
        <v>0</v>
      </c>
      <c r="C10" s="396">
        <v>1</v>
      </c>
      <c r="D10" s="397">
        <f>SUM(B10:C10)</f>
        <v>1</v>
      </c>
      <c r="E10" s="396">
        <v>46</v>
      </c>
      <c r="F10" s="396">
        <v>48</v>
      </c>
      <c r="G10" s="397">
        <f>SUM(E10:F10)</f>
        <v>94</v>
      </c>
      <c r="H10" s="397">
        <f>SUM(B10,E10)</f>
        <v>46</v>
      </c>
      <c r="I10" s="397">
        <f>SUM(C10,F10)</f>
        <v>49</v>
      </c>
      <c r="J10" s="397">
        <f>SUM(H10:I10)</f>
        <v>95</v>
      </c>
      <c r="K10" s="399" t="s">
        <v>414</v>
      </c>
    </row>
    <row r="11" spans="1:11" ht="38.25" customHeight="1" thickBot="1">
      <c r="A11" s="74" t="s">
        <v>401</v>
      </c>
      <c r="B11" s="234">
        <v>0</v>
      </c>
      <c r="C11" s="234">
        <v>0</v>
      </c>
      <c r="D11" s="235">
        <f>SUM(B11:C11)</f>
        <v>0</v>
      </c>
      <c r="E11" s="234">
        <v>40</v>
      </c>
      <c r="F11" s="234">
        <v>58</v>
      </c>
      <c r="G11" s="235">
        <f>SUM(E11:F11)</f>
        <v>98</v>
      </c>
      <c r="H11" s="235">
        <f t="shared" ref="H11:I12" si="0">SUM(B11,E11)</f>
        <v>40</v>
      </c>
      <c r="I11" s="235">
        <f t="shared" si="0"/>
        <v>58</v>
      </c>
      <c r="J11" s="235">
        <f>SUM(D11,G11)</f>
        <v>98</v>
      </c>
      <c r="K11" s="400" t="s">
        <v>416</v>
      </c>
    </row>
    <row r="12" spans="1:11" ht="38.25" customHeight="1">
      <c r="A12" s="267" t="s">
        <v>400</v>
      </c>
      <c r="B12" s="189">
        <v>1</v>
      </c>
      <c r="C12" s="189">
        <v>265</v>
      </c>
      <c r="D12" s="190">
        <f>SUM(B12:C12)</f>
        <v>266</v>
      </c>
      <c r="E12" s="189">
        <v>1</v>
      </c>
      <c r="F12" s="189">
        <v>419</v>
      </c>
      <c r="G12" s="190">
        <f>SUM(E12:F12)</f>
        <v>420</v>
      </c>
      <c r="H12" s="190">
        <f t="shared" si="0"/>
        <v>2</v>
      </c>
      <c r="I12" s="190">
        <f t="shared" si="0"/>
        <v>684</v>
      </c>
      <c r="J12" s="190">
        <f>SUM(D12,G12)</f>
        <v>686</v>
      </c>
      <c r="K12" s="401" t="s">
        <v>415</v>
      </c>
    </row>
    <row r="13" spans="1:11" ht="29.25" customHeight="1">
      <c r="A13" s="56" t="s">
        <v>2</v>
      </c>
      <c r="B13" s="64">
        <f t="shared" ref="B13:J13" si="1">SUM(B10:B12)</f>
        <v>1</v>
      </c>
      <c r="C13" s="64">
        <f t="shared" si="1"/>
        <v>266</v>
      </c>
      <c r="D13" s="64">
        <f t="shared" si="1"/>
        <v>267</v>
      </c>
      <c r="E13" s="64">
        <f t="shared" si="1"/>
        <v>87</v>
      </c>
      <c r="F13" s="64">
        <f t="shared" si="1"/>
        <v>525</v>
      </c>
      <c r="G13" s="64">
        <f t="shared" si="1"/>
        <v>612</v>
      </c>
      <c r="H13" s="64">
        <f t="shared" si="1"/>
        <v>88</v>
      </c>
      <c r="I13" s="64">
        <f t="shared" si="1"/>
        <v>791</v>
      </c>
      <c r="J13" s="64">
        <f t="shared" si="1"/>
        <v>879</v>
      </c>
      <c r="K13" s="380" t="s">
        <v>5</v>
      </c>
    </row>
    <row r="14" spans="1:11">
      <c r="B14" s="247"/>
      <c r="C14" s="247"/>
    </row>
    <row r="15" spans="1:11">
      <c r="C15" s="248"/>
      <c r="D15" s="248"/>
    </row>
    <row r="16" spans="1:11">
      <c r="C16" s="248"/>
      <c r="D16" s="248"/>
    </row>
    <row r="17" spans="3:4">
      <c r="C17" s="248"/>
      <c r="D17" s="248"/>
    </row>
    <row r="18" spans="3:4">
      <c r="C18" s="248"/>
      <c r="D18" s="248"/>
    </row>
    <row r="19" spans="3:4">
      <c r="C19" s="248"/>
      <c r="D19" s="248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view="pageBreakPreview" zoomScale="98" zoomScaleNormal="100" zoomScaleSheetLayoutView="98" workbookViewId="0">
      <selection activeCell="C11" sqref="C11"/>
    </sheetView>
  </sheetViews>
  <sheetFormatPr defaultColWidth="9.140625" defaultRowHeight="15"/>
  <cols>
    <col min="1" max="1" width="23.28515625" style="308" customWidth="1"/>
    <col min="2" max="10" width="9.28515625" style="308" customWidth="1"/>
    <col min="11" max="11" width="31.28515625" style="308" customWidth="1"/>
    <col min="12" max="16384" width="9.140625" style="307"/>
  </cols>
  <sheetData>
    <row r="1" spans="1:11" ht="39.75" customHeight="1" thickBot="1">
      <c r="A1" s="462" t="s">
        <v>423</v>
      </c>
      <c r="B1" s="463"/>
      <c r="C1" s="463"/>
      <c r="D1" s="463"/>
      <c r="E1" s="463"/>
      <c r="F1" s="463"/>
      <c r="G1" s="463"/>
      <c r="H1" s="463"/>
      <c r="I1" s="463"/>
      <c r="J1" s="463"/>
      <c r="K1" s="464"/>
    </row>
    <row r="2" spans="1:11" ht="18.75" thickBot="1">
      <c r="A2" s="479">
        <v>2020</v>
      </c>
      <c r="B2" s="480"/>
      <c r="C2" s="480"/>
      <c r="D2" s="480"/>
      <c r="E2" s="480"/>
      <c r="F2" s="480"/>
      <c r="G2" s="480"/>
      <c r="H2" s="480"/>
      <c r="I2" s="480"/>
      <c r="J2" s="480"/>
      <c r="K2" s="481"/>
    </row>
    <row r="3" spans="1:11" ht="51" customHeight="1">
      <c r="A3" s="465" t="s">
        <v>424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ht="15.75">
      <c r="A4" s="468">
        <v>2020</v>
      </c>
      <c r="B4" s="469"/>
      <c r="C4" s="469"/>
      <c r="D4" s="469"/>
      <c r="E4" s="469"/>
      <c r="F4" s="469"/>
      <c r="G4" s="469"/>
      <c r="H4" s="469"/>
      <c r="I4" s="469"/>
      <c r="J4" s="469"/>
      <c r="K4" s="470"/>
    </row>
    <row r="5" spans="1:11" s="35" customFormat="1" ht="16.899999999999999" customHeight="1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309"/>
      <c r="K5" s="69" t="s">
        <v>166</v>
      </c>
    </row>
    <row r="6" spans="1:11" ht="20.100000000000001" customHeight="1" thickBot="1">
      <c r="A6" s="471" t="s">
        <v>387</v>
      </c>
      <c r="B6" s="474" t="s">
        <v>1</v>
      </c>
      <c r="C6" s="474"/>
      <c r="D6" s="474"/>
      <c r="E6" s="474" t="s">
        <v>16</v>
      </c>
      <c r="F6" s="474"/>
      <c r="G6" s="474"/>
      <c r="H6" s="474" t="s">
        <v>2</v>
      </c>
      <c r="I6" s="474"/>
      <c r="J6" s="474"/>
      <c r="K6" s="475" t="s">
        <v>386</v>
      </c>
    </row>
    <row r="7" spans="1:11" ht="20.100000000000001" customHeight="1" thickBot="1">
      <c r="A7" s="472"/>
      <c r="B7" s="478" t="s">
        <v>3</v>
      </c>
      <c r="C7" s="478"/>
      <c r="D7" s="478"/>
      <c r="E7" s="478" t="s">
        <v>4</v>
      </c>
      <c r="F7" s="478"/>
      <c r="G7" s="478"/>
      <c r="H7" s="478" t="s">
        <v>5</v>
      </c>
      <c r="I7" s="478"/>
      <c r="J7" s="478"/>
      <c r="K7" s="476"/>
    </row>
    <row r="8" spans="1:11" thickBot="1">
      <c r="A8" s="472"/>
      <c r="B8" s="37" t="s">
        <v>6</v>
      </c>
      <c r="C8" s="37" t="s">
        <v>7</v>
      </c>
      <c r="D8" s="37" t="s">
        <v>2</v>
      </c>
      <c r="E8" s="37" t="s">
        <v>6</v>
      </c>
      <c r="F8" s="37" t="s">
        <v>7</v>
      </c>
      <c r="G8" s="37" t="s">
        <v>2</v>
      </c>
      <c r="H8" s="37" t="s">
        <v>6</v>
      </c>
      <c r="I8" s="37" t="s">
        <v>7</v>
      </c>
      <c r="J8" s="37" t="s">
        <v>2</v>
      </c>
      <c r="K8" s="476"/>
    </row>
    <row r="9" spans="1:11" ht="14.25">
      <c r="A9" s="473"/>
      <c r="B9" s="65" t="s">
        <v>13</v>
      </c>
      <c r="C9" s="65" t="s">
        <v>14</v>
      </c>
      <c r="D9" s="65" t="s">
        <v>5</v>
      </c>
      <c r="E9" s="65" t="s">
        <v>13</v>
      </c>
      <c r="F9" s="65" t="s">
        <v>14</v>
      </c>
      <c r="G9" s="65" t="s">
        <v>5</v>
      </c>
      <c r="H9" s="65" t="s">
        <v>13</v>
      </c>
      <c r="I9" s="65" t="s">
        <v>14</v>
      </c>
      <c r="J9" s="65" t="s">
        <v>5</v>
      </c>
      <c r="K9" s="477"/>
    </row>
    <row r="10" spans="1:11" ht="38.25" customHeight="1" thickBot="1">
      <c r="A10" s="326" t="s">
        <v>389</v>
      </c>
      <c r="B10" s="396">
        <v>41</v>
      </c>
      <c r="C10" s="396">
        <v>84</v>
      </c>
      <c r="D10" s="397">
        <f>SUM(B10:C10)</f>
        <v>125</v>
      </c>
      <c r="E10" s="396">
        <v>67</v>
      </c>
      <c r="F10" s="396">
        <v>40</v>
      </c>
      <c r="G10" s="397">
        <f>SUM(E10:F10)</f>
        <v>107</v>
      </c>
      <c r="H10" s="397">
        <f>SUM(B10,E10)</f>
        <v>108</v>
      </c>
      <c r="I10" s="397">
        <f>SUM(C10,F10)</f>
        <v>124</v>
      </c>
      <c r="J10" s="397">
        <f>SUM(H10:I10)</f>
        <v>232</v>
      </c>
      <c r="K10" s="399" t="s">
        <v>417</v>
      </c>
    </row>
    <row r="11" spans="1:11" ht="38.25" customHeight="1">
      <c r="A11" s="267" t="s">
        <v>369</v>
      </c>
      <c r="B11" s="189">
        <v>1</v>
      </c>
      <c r="C11" s="189">
        <v>17</v>
      </c>
      <c r="D11" s="190">
        <f>SUM(B11:C11)</f>
        <v>18</v>
      </c>
      <c r="E11" s="189">
        <v>0</v>
      </c>
      <c r="F11" s="189">
        <v>2</v>
      </c>
      <c r="G11" s="190">
        <f>SUM(E11:F11)</f>
        <v>2</v>
      </c>
      <c r="H11" s="190">
        <f t="shared" ref="H11:I11" si="0">SUM(B11,E11)</f>
        <v>1</v>
      </c>
      <c r="I11" s="190">
        <f t="shared" si="0"/>
        <v>19</v>
      </c>
      <c r="J11" s="190">
        <f>SUM(D11,G11)</f>
        <v>20</v>
      </c>
      <c r="K11" s="401" t="s">
        <v>370</v>
      </c>
    </row>
    <row r="12" spans="1:11" ht="29.25" customHeight="1">
      <c r="A12" s="56" t="s">
        <v>2</v>
      </c>
      <c r="B12" s="64">
        <f t="shared" ref="B12:J12" si="1">SUM(B10:B11)</f>
        <v>42</v>
      </c>
      <c r="C12" s="64">
        <f t="shared" si="1"/>
        <v>101</v>
      </c>
      <c r="D12" s="64">
        <f t="shared" si="1"/>
        <v>143</v>
      </c>
      <c r="E12" s="64">
        <f t="shared" si="1"/>
        <v>67</v>
      </c>
      <c r="F12" s="64">
        <f t="shared" si="1"/>
        <v>42</v>
      </c>
      <c r="G12" s="64">
        <f t="shared" si="1"/>
        <v>109</v>
      </c>
      <c r="H12" s="64">
        <f t="shared" si="1"/>
        <v>109</v>
      </c>
      <c r="I12" s="64">
        <f t="shared" si="1"/>
        <v>143</v>
      </c>
      <c r="J12" s="64">
        <f t="shared" si="1"/>
        <v>252</v>
      </c>
      <c r="K12" s="380" t="s">
        <v>5</v>
      </c>
    </row>
    <row r="13" spans="1:11">
      <c r="B13" s="247"/>
      <c r="C13" s="247"/>
    </row>
    <row r="14" spans="1:11">
      <c r="C14" s="248"/>
      <c r="D14" s="248"/>
    </row>
    <row r="15" spans="1:11">
      <c r="C15" s="248"/>
      <c r="D15" s="248"/>
    </row>
    <row r="16" spans="1:11" s="308" customFormat="1">
      <c r="C16" s="248"/>
      <c r="D16" s="248"/>
    </row>
    <row r="17" spans="3:4" s="308" customFormat="1">
      <c r="C17" s="248"/>
      <c r="D17" s="248"/>
    </row>
    <row r="18" spans="3:4" s="308" customFormat="1">
      <c r="C18" s="248"/>
      <c r="D18" s="248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10 -2020</EnglishTitle>
    <PublishingRollupImage xmlns="http://schemas.microsoft.com/sharepoint/v3" xsi:nil="true"/>
    <TaxCatchAll xmlns="b1657202-86a7-46c3-ba71-02bb0da5a392">
      <Value>643</Value>
      <Value>696</Value>
      <Value>640</Value>
      <Value>645</Value>
    </TaxCatchAll>
    <DocType xmlns="b1657202-86a7-46c3-ba71-02bb0da5a392">
      <Value>Publication</Value>
    </DocType>
    <DocumentDescription xmlns="b1657202-86a7-46c3-ba71-02bb0da5a392">خدمات المجتمع المدني الفصل العاشر 2020
</DocumentDescription>
    <DocPeriodicity xmlns="423524d6-f9d7-4b47-aadf-7b8f6888b7b0">Annual</DocPeriodicity>
    <DocumentDescription0 xmlns="423524d6-f9d7-4b47-aadf-7b8f6888b7b0">Services of Civil Society Chapter 10 -2020</DocumentDescription0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43e67556-4a22-4c31-b67a-99a39b12edc5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d7e8a056-d6ab-482e-bf61-3a160944221a</TermId>
        </TermInfo>
        <TermInfo xmlns="http://schemas.microsoft.com/office/infopath/2007/PartnerControls">
          <TermName xmlns="http://schemas.microsoft.com/office/infopath/2007/PartnerControls">Social</TermName>
          <TermId xmlns="http://schemas.microsoft.com/office/infopath/2007/PartnerControls">b870f775-17cf-4583-94c8-030f022bd19d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</Terms>
    </TaxKeywordTaxHTField>
    <Year xmlns="b1657202-86a7-46c3-ba71-02bb0da5a392">2020</Year>
    <PublishingStartDate xmlns="http://schemas.microsoft.com/sharepoint/v3" xsi:nil="true"/>
    <Visible xmlns="b1657202-86a7-46c3-ba71-02bb0da5a392">true</Visible>
    <ArabicTitle xmlns="b1657202-86a7-46c3-ba71-02bb0da5a392">خدمات المجتمع المدني الفصل العاشر 2020
</ArabicTitle>
  </documentManagement>
</p:properties>
</file>

<file path=customXml/itemProps1.xml><?xml version="1.0" encoding="utf-8"?>
<ds:datastoreItem xmlns:ds="http://schemas.openxmlformats.org/officeDocument/2006/customXml" ds:itemID="{7DC0DD7C-C98B-4E5E-A6DD-89148A505134}"/>
</file>

<file path=customXml/itemProps2.xml><?xml version="1.0" encoding="utf-8"?>
<ds:datastoreItem xmlns:ds="http://schemas.openxmlformats.org/officeDocument/2006/customXml" ds:itemID="{E94DCD8A-4AC0-421C-BD02-7C3EBBBDC174}"/>
</file>

<file path=customXml/itemProps3.xml><?xml version="1.0" encoding="utf-8"?>
<ds:datastoreItem xmlns:ds="http://schemas.openxmlformats.org/officeDocument/2006/customXml" ds:itemID="{09E61F86-F6AD-483B-A392-4E128D5D5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COVER</vt:lpstr>
      <vt:lpstr>التقديم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GR.45</vt:lpstr>
      <vt:lpstr>GR.46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10 -2020</dc:title>
  <dc:creator>walsulaiti</dc:creator>
  <cp:keywords>Social; Economic; Statistics; psa</cp:keywords>
  <cp:lastModifiedBy>Amjad Ahmed Abdelwahab</cp:lastModifiedBy>
  <cp:lastPrinted>2022-03-21T07:27:45Z</cp:lastPrinted>
  <dcterms:created xsi:type="dcterms:W3CDTF">2010-03-09T06:58:22Z</dcterms:created>
  <dcterms:modified xsi:type="dcterms:W3CDTF">2022-03-21T07:27:49Z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640;#Statistics|43e67556-4a22-4c31-b67a-99a39b12edc5;#645;#Economic|d7e8a056-d6ab-482e-bf61-3a160944221a;#696;#Social|b870f775-17cf-4583-94c8-030f022bd19d;#643;#psa|0e57c6e0-7d64-49c5-8339-fa33dddca9a5</vt:lpwstr>
  </property>
  <property fmtid="{D5CDD505-2E9C-101B-9397-08002B2CF9AE}" pid="4" name="CategoryDescription">
    <vt:lpwstr>Services of Civil Society Chapter 10 -2020</vt:lpwstr>
  </property>
</Properties>
</file>